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425"/>
  <workbookPr/>
  <workbookProtection workbookAlgorithmName="SHA-512" workbookHashValue="/fxLxNzlU+cmLWAHR7Z3vn7R/tvTIeZOfJ5p0yOCneyOgCC3Bb43iE8su47G8LwMz+bGjniCF6VnfilSB1ay/g==" workbookSpinCount="100000" workbookSaltValue="1pLATfJ538dP26f4KWhsfA==" lockStructure="1"/>
  <bookViews>
    <workbookView xWindow="65426" yWindow="65426" windowWidth="19420" windowHeight="10420" tabRatio="798" activeTab="1"/>
  </bookViews>
  <sheets>
    <sheet name="Input" sheetId="35" r:id="rId1"/>
    <sheet name="UCITS AIFM" sheetId="67" r:id="rId2"/>
    <sheet name="Parameters" sheetId="64" state="hidden" r:id="rId3"/>
  </sheets>
  <definedNames>
    <definedName name="Conso">'Parameters'!$D$11:$D$12</definedName>
    <definedName name="CountryT">'Parameters'!$E$13:$F$42</definedName>
    <definedName name="CountryW">'Parameters'!$D$13:$D$42</definedName>
    <definedName name="CurrencyT">'Parameters'!$E$43:$F$202</definedName>
    <definedName name="CurrencyW">'Parameters'!$D$43:$D$202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cense">'Parameters'!$D$203:$D$205</definedName>
    <definedName name="UnitT">'Parameters'!$E$8:$F$10</definedName>
    <definedName name="UnitW">'Parameters'!$D$8:$D$10</definedName>
    <definedName name="YesNo">'Parameters'!$D$6:$D$7</definedName>
    <definedName name="Z_3D2E4C4C_55B0_42AD_9B20_28C028F4BEE7_.wvu.Cols" localSheetId="2" hidden="1">'Parameters'!$J:$XFD</definedName>
    <definedName name="Z_3D2E4C4C_55B0_42AD_9B20_28C028F4BEE7_.wvu.PrintArea" localSheetId="2" hidden="1">'Parameters'!$A:$I</definedName>
    <definedName name="Z_3D2E4C4C_55B0_42AD_9B20_28C028F4BEE7_.wvu.PrintTitles" localSheetId="2" hidden="1">'Parameters'!$1:$1</definedName>
    <definedName name="Z_3D2E4C4C_55B0_42AD_9B20_28C028F4BEE7_.wvu.Rows" localSheetId="2" hidden="1">'Parameters'!$240:$1048576,'Parameters'!$6:$208</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<sst xmlns="http://schemas.openxmlformats.org/spreadsheetml/2006/main" count="691" uniqueCount="459">
  <si>
    <t>Input table</t>
  </si>
  <si>
    <r>
      <t xml:space="preserve">To be completed by </t>
    </r>
    <r>
      <rPr>
        <b/>
        <u val="single"/>
        <sz val="10"/>
        <rFont val="Segoe UI"/>
        <family val="2"/>
      </rPr>
      <t>all</t>
    </r>
    <r>
      <rPr>
        <b/>
        <sz val="10"/>
        <rFont val="Segoe UI"/>
        <family val="2"/>
      </rPr>
      <t xml:space="preserve"> reporting entities</t>
    </r>
  </si>
  <si>
    <t>LEI Code</t>
  </si>
  <si>
    <t>Entity name</t>
  </si>
  <si>
    <t>Country</t>
  </si>
  <si>
    <t>Scope of reporting</t>
  </si>
  <si>
    <t>Reference date</t>
  </si>
  <si>
    <t>Reporting currency</t>
  </si>
  <si>
    <t>Reporting unit</t>
  </si>
  <si>
    <t>Submission date</t>
  </si>
  <si>
    <t>UCITS and AIFM</t>
  </si>
  <si>
    <t>1) Provision of investment services under the UCITS and AIFM authorisation</t>
  </si>
  <si>
    <t>Answer</t>
  </si>
  <si>
    <t>Checks</t>
  </si>
  <si>
    <t>Rows</t>
  </si>
  <si>
    <t>Item</t>
  </si>
  <si>
    <t>0010</t>
  </si>
  <si>
    <t>0020</t>
  </si>
  <si>
    <t>Is the firm authorised under UCITS Directive and/or AIFM Directive?</t>
  </si>
  <si>
    <t>Under the UCITS authorisation, is the firm authorised to carry out the following services:</t>
  </si>
  <si>
    <t xml:space="preserve">(a) management of portfolios of investments, including those owned by pension funds, in accordance with mandates given by investors on a discretionary, client-by-client basis, where such portfolios include one or more of the instruments listed in Annex I, Section C to Directive 2004/39/EC as per Article 6(3)(a) UCITS Directive </t>
  </si>
  <si>
    <t>0030</t>
  </si>
  <si>
    <t xml:space="preserve">(b)(i) investment advice concerning one or more of the instruments listed in Annex  I, Section  C to Directive 2004/39/EC as per Article 6(3)(b)(i) UCITS Directive </t>
  </si>
  <si>
    <t>0040</t>
  </si>
  <si>
    <t xml:space="preserve">(b)(ii) safekeeping and administration in relation to units of collective investment undertakings as per Article 6(3)(b)(ii) UCITS Directive </t>
  </si>
  <si>
    <t>Under the AIFM authorisation, is the firm authorised to carry out the following services:</t>
  </si>
  <si>
    <t>0050</t>
  </si>
  <si>
    <t xml:space="preserve">(a) management of portfolios of investments, including those owned by pension funds and institutions for occupational retirement provision in accordance with Article 19(1) of Directive 2003/41/EC, in accordance with mandates given by investors on a discretionary, client-by-client basis as per Article 6(4)(a) AIFM Directive </t>
  </si>
  <si>
    <t>0060</t>
  </si>
  <si>
    <t xml:space="preserve">(b)(i) investment advice as per Article 6(4)(b)(i) AIFM Directive </t>
  </si>
  <si>
    <t>0070</t>
  </si>
  <si>
    <t xml:space="preserve">(b)(ii) safe-keeping and administration in relation to shares or units of collective investment undertakings as per Article 643)(b)(ii) AIFM Directive </t>
  </si>
  <si>
    <t>0080</t>
  </si>
  <si>
    <t xml:space="preserve">(b)(iii) reception and transmission of orders in relation to financial instruments as per Article 643)(b)(iii) AIFM Directive </t>
  </si>
  <si>
    <t>2) Volume of investment services under the UCITS and AIFM Directive authorisation</t>
  </si>
  <si>
    <t>Amount</t>
  </si>
  <si>
    <t>Comment</t>
  </si>
  <si>
    <t>Activity under the UCITS Directive authorisation:</t>
  </si>
  <si>
    <t>0090</t>
  </si>
  <si>
    <t>UCITS funds</t>
  </si>
  <si>
    <t>0100</t>
  </si>
  <si>
    <r>
      <t xml:space="preserve">Assets under management / advice </t>
    </r>
    <r>
      <rPr>
        <sz val="10"/>
        <color theme="6"/>
        <rFont val="Verdana"/>
        <family val="2"/>
      </rPr>
      <t>in relation to MiFID financial instruments only</t>
    </r>
  </si>
  <si>
    <t>0110</t>
  </si>
  <si>
    <r>
      <t xml:space="preserve">of which: arising from individual portfolio management </t>
    </r>
    <r>
      <rPr>
        <sz val="10"/>
        <color theme="6"/>
        <rFont val="Verdana"/>
        <family val="2"/>
      </rPr>
      <t>in relation to MiFID financial instruments only</t>
    </r>
  </si>
  <si>
    <t>0120</t>
  </si>
  <si>
    <r>
      <t xml:space="preserve">of which: arising from investment advice </t>
    </r>
    <r>
      <rPr>
        <sz val="10"/>
        <color theme="6"/>
        <rFont val="Verdana"/>
        <family val="2"/>
      </rPr>
      <t>in relation to MiFID financial instruments only</t>
    </r>
  </si>
  <si>
    <t>0130</t>
  </si>
  <si>
    <r>
      <t xml:space="preserve">Assets safeguarded and administered </t>
    </r>
    <r>
      <rPr>
        <sz val="10"/>
        <color theme="6"/>
        <rFont val="Verdana"/>
        <family val="2"/>
      </rPr>
      <t>in relation to MiFID financial instruments only</t>
    </r>
  </si>
  <si>
    <t>Activity under the AIFM Directive authorisation:</t>
  </si>
  <si>
    <t>0140</t>
  </si>
  <si>
    <t>Alternative investment funds</t>
  </si>
  <si>
    <t>0150</t>
  </si>
  <si>
    <r>
      <rPr>
        <sz val="10"/>
        <color rgb="FF000000"/>
        <rFont val="Verdana"/>
        <family val="2"/>
      </rPr>
      <t xml:space="preserve">Assets under management  / advice </t>
    </r>
    <r>
      <rPr>
        <sz val="10"/>
        <color rgb="FFD44D2A"/>
        <rFont val="Verdana"/>
        <family val="2"/>
      </rPr>
      <t>in relation to MiFID financial instruments only</t>
    </r>
  </si>
  <si>
    <t>0160</t>
  </si>
  <si>
    <t>0170</t>
  </si>
  <si>
    <t>0180</t>
  </si>
  <si>
    <t>0190</t>
  </si>
  <si>
    <r>
      <t xml:space="preserve">Client orders handled - Cash trades </t>
    </r>
    <r>
      <rPr>
        <sz val="10"/>
        <color theme="6"/>
        <rFont val="Verdana"/>
        <family val="2"/>
      </rPr>
      <t>in relation to MiFID financial instruments only</t>
    </r>
  </si>
  <si>
    <t>0200</t>
  </si>
  <si>
    <r>
      <t xml:space="preserve">Client orders handled - Derivatives Trades </t>
    </r>
    <r>
      <rPr>
        <sz val="10"/>
        <color theme="6"/>
        <rFont val="Verdana"/>
        <family val="2"/>
      </rPr>
      <t>in relation to MiFID financial instruments only</t>
    </r>
  </si>
  <si>
    <t>Parameters</t>
  </si>
  <si>
    <t>A) Version</t>
  </si>
  <si>
    <t>Version</t>
  </si>
  <si>
    <t>B) Drop-down menus</t>
  </si>
  <si>
    <t>Yes/No</t>
  </si>
  <si>
    <t>Yes</t>
  </si>
  <si>
    <t>No</t>
  </si>
  <si>
    <t>Unit</t>
  </si>
  <si>
    <t>One</t>
  </si>
  <si>
    <t>Thousands</t>
  </si>
  <si>
    <t>Millions</t>
  </si>
  <si>
    <t>Scope of consolidation</t>
  </si>
  <si>
    <t>Individual</t>
  </si>
  <si>
    <t>Consolidated</t>
  </si>
  <si>
    <t>Country (EU)</t>
  </si>
  <si>
    <t>AT</t>
  </si>
  <si>
    <t>AUSTRIA</t>
  </si>
  <si>
    <t>BE</t>
  </si>
  <si>
    <t>BELGIUM</t>
  </si>
  <si>
    <t>BG</t>
  </si>
  <si>
    <t>BULGARIA</t>
  </si>
  <si>
    <t>CY</t>
  </si>
  <si>
    <t>CYPRUS</t>
  </si>
  <si>
    <t>CZ</t>
  </si>
  <si>
    <t>CZECH REPUBLIC</t>
  </si>
  <si>
    <t>DE</t>
  </si>
  <si>
    <t>GERMANY</t>
  </si>
  <si>
    <t>DK</t>
  </si>
  <si>
    <t>DENMARK</t>
  </si>
  <si>
    <t>EE</t>
  </si>
  <si>
    <t>ESTONIA</t>
  </si>
  <si>
    <t>ES</t>
  </si>
  <si>
    <t>SPAIN</t>
  </si>
  <si>
    <t>FI</t>
  </si>
  <si>
    <t>FINLAND</t>
  </si>
  <si>
    <t>FR</t>
  </si>
  <si>
    <t>FRANCE</t>
  </si>
  <si>
    <t>GR</t>
  </si>
  <si>
    <t>GREECE</t>
  </si>
  <si>
    <t>HR</t>
  </si>
  <si>
    <t>CROATIA</t>
  </si>
  <si>
    <t>HU</t>
  </si>
  <si>
    <t>HUNGARY</t>
  </si>
  <si>
    <t>IE</t>
  </si>
  <si>
    <t>IRELAND</t>
  </si>
  <si>
    <t>IT</t>
  </si>
  <si>
    <t>ITALY</t>
  </si>
  <si>
    <t>IS</t>
  </si>
  <si>
    <t>ICELAND</t>
  </si>
  <si>
    <t>LI</t>
  </si>
  <si>
    <t>LIECHTENSTEIN</t>
  </si>
  <si>
    <t>LT</t>
  </si>
  <si>
    <t>LITHUANIA</t>
  </si>
  <si>
    <t>LU</t>
  </si>
  <si>
    <t>LUXEMBOURG</t>
  </si>
  <si>
    <t>LV</t>
  </si>
  <si>
    <t>LATVIA</t>
  </si>
  <si>
    <t>MT</t>
  </si>
  <si>
    <t>MALTA</t>
  </si>
  <si>
    <t>NL</t>
  </si>
  <si>
    <t>NETHERLANDS</t>
  </si>
  <si>
    <t>NO</t>
  </si>
  <si>
    <t>NORWAY</t>
  </si>
  <si>
    <t>PL</t>
  </si>
  <si>
    <t>POLAND</t>
  </si>
  <si>
    <t>PT</t>
  </si>
  <si>
    <t>PORTUGAL</t>
  </si>
  <si>
    <t>RO</t>
  </si>
  <si>
    <t>ROMANIA</t>
  </si>
  <si>
    <t>SE</t>
  </si>
  <si>
    <t>SWEDEN</t>
  </si>
  <si>
    <t>SI</t>
  </si>
  <si>
    <t>SLOVENIA</t>
  </si>
  <si>
    <t>SK</t>
  </si>
  <si>
    <t>SLOVAKIA</t>
  </si>
  <si>
    <t>ISO Currency</t>
  </si>
  <si>
    <t>BGN</t>
  </si>
  <si>
    <t>BULGARIAN LEV</t>
  </si>
  <si>
    <t>CHF</t>
  </si>
  <si>
    <t>SWISS FRANC</t>
  </si>
  <si>
    <t>CZK</t>
  </si>
  <si>
    <t>CZECH KORUNA</t>
  </si>
  <si>
    <t>DKK</t>
  </si>
  <si>
    <t>DANISH KRONE</t>
  </si>
  <si>
    <t>EUR</t>
  </si>
  <si>
    <t>EURO</t>
  </si>
  <si>
    <t>GBP</t>
  </si>
  <si>
    <t>POUND STERLING</t>
  </si>
  <si>
    <t>HRK</t>
  </si>
  <si>
    <t>CROATIAN KUNA</t>
  </si>
  <si>
    <t>HUF</t>
  </si>
  <si>
    <t>FORINT</t>
  </si>
  <si>
    <t>ISK</t>
  </si>
  <si>
    <t>ICELAND KRONA</t>
  </si>
  <si>
    <t>LTL</t>
  </si>
  <si>
    <t>LITHUANIAN LITAS</t>
  </si>
  <si>
    <t>NOK</t>
  </si>
  <si>
    <t>NORWEGIAN KRONE</t>
  </si>
  <si>
    <t>PLN</t>
  </si>
  <si>
    <t>ZLOTY</t>
  </si>
  <si>
    <t>RON</t>
  </si>
  <si>
    <t>NEW ROMANIAN LEU</t>
  </si>
  <si>
    <t>SEK</t>
  </si>
  <si>
    <t>SWEDISH KRONA</t>
  </si>
  <si>
    <t>USD</t>
  </si>
  <si>
    <t>US DOLLAR</t>
  </si>
  <si>
    <t>------</t>
  </si>
  <si>
    <t>AED</t>
  </si>
  <si>
    <t>UAE DIRHAM</t>
  </si>
  <si>
    <t>AFN</t>
  </si>
  <si>
    <t>AFGHANI</t>
  </si>
  <si>
    <t>ALL</t>
  </si>
  <si>
    <t>LEK</t>
  </si>
  <si>
    <t>AMD</t>
  </si>
  <si>
    <t>ARMENIAN DRAM</t>
  </si>
  <si>
    <t>ANG</t>
  </si>
  <si>
    <t>NETHERLANDS ANTILLEAN GUILDER</t>
  </si>
  <si>
    <t>AOA</t>
  </si>
  <si>
    <t>KWANZA</t>
  </si>
  <si>
    <t>ARS</t>
  </si>
  <si>
    <t>ARGENTINE PESO</t>
  </si>
  <si>
    <t>AUD</t>
  </si>
  <si>
    <t>AUSTRALIAN DOLLAR</t>
  </si>
  <si>
    <t>AWG</t>
  </si>
  <si>
    <t>ARUBAN FLORIN</t>
  </si>
  <si>
    <t>AZN</t>
  </si>
  <si>
    <t>AZERBAIJANIAN MANAT</t>
  </si>
  <si>
    <t>BAM</t>
  </si>
  <si>
    <t>CONVERTIBLE MARK</t>
  </si>
  <si>
    <t>BBD</t>
  </si>
  <si>
    <t>BARBADOS DOLLAR</t>
  </si>
  <si>
    <t>BDT</t>
  </si>
  <si>
    <t>TAKA</t>
  </si>
  <si>
    <t>BHD</t>
  </si>
  <si>
    <t>BAHRAINI DINAR</t>
  </si>
  <si>
    <t>BIF</t>
  </si>
  <si>
    <t>BURUNDI FRANC</t>
  </si>
  <si>
    <t>BMD</t>
  </si>
  <si>
    <t>BERMUDIAN DOLLAR</t>
  </si>
  <si>
    <t>BND</t>
  </si>
  <si>
    <t>BRUNEI DOLLAR</t>
  </si>
  <si>
    <t>BOB</t>
  </si>
  <si>
    <t>BOLIVIANO</t>
  </si>
  <si>
    <t>BRL</t>
  </si>
  <si>
    <t>BRAZILIAN REAL</t>
  </si>
  <si>
    <t>BSD</t>
  </si>
  <si>
    <t>BAHAMIAN DOLLAR</t>
  </si>
  <si>
    <t>BTN</t>
  </si>
  <si>
    <t>NGULTRUM</t>
  </si>
  <si>
    <t>BWP</t>
  </si>
  <si>
    <t>PULA</t>
  </si>
  <si>
    <t>BYR</t>
  </si>
  <si>
    <t>BELARUSSIAN RUBLE</t>
  </si>
  <si>
    <t>BZD</t>
  </si>
  <si>
    <t>BELIZE DOLLAR</t>
  </si>
  <si>
    <t>CAD</t>
  </si>
  <si>
    <t>CANADIAN DOLLAR</t>
  </si>
  <si>
    <t>CDF</t>
  </si>
  <si>
    <t>CONGOLESE FRANC</t>
  </si>
  <si>
    <t>CLP</t>
  </si>
  <si>
    <t>CHILEAN PESO</t>
  </si>
  <si>
    <t>CNY</t>
  </si>
  <si>
    <t>YUAN RENMINBI</t>
  </si>
  <si>
    <t>COP</t>
  </si>
  <si>
    <t>COLOMBIAN PESO</t>
  </si>
  <si>
    <t>CRC</t>
  </si>
  <si>
    <t>COSTA RICAN COLON</t>
  </si>
  <si>
    <t>CUC</t>
  </si>
  <si>
    <t>PESO CONVERTIBLE</t>
  </si>
  <si>
    <t>CUP</t>
  </si>
  <si>
    <t>CUBAN PESO</t>
  </si>
  <si>
    <t>CVE</t>
  </si>
  <si>
    <t>CAPE VERDE ESCUDO</t>
  </si>
  <si>
    <t>DJF</t>
  </si>
  <si>
    <t>DJIBOUTI FRANC</t>
  </si>
  <si>
    <t>DOP</t>
  </si>
  <si>
    <t>DOMINICAN PESO</t>
  </si>
  <si>
    <t>DZD</t>
  </si>
  <si>
    <t>ALGERIAN DINAR</t>
  </si>
  <si>
    <t>EGP</t>
  </si>
  <si>
    <t>EGYPTIAN POUND</t>
  </si>
  <si>
    <t>ERN</t>
  </si>
  <si>
    <t>NAKFA</t>
  </si>
  <si>
    <t>ETB</t>
  </si>
  <si>
    <t>ETHIOPIAN BIRR</t>
  </si>
  <si>
    <t>FJD</t>
  </si>
  <si>
    <t>FIJI DOLLAR</t>
  </si>
  <si>
    <t>FKP</t>
  </si>
  <si>
    <t>FALKLAND ISLANDS POUND</t>
  </si>
  <si>
    <t>GEL</t>
  </si>
  <si>
    <t>LARI</t>
  </si>
  <si>
    <t>GHS</t>
  </si>
  <si>
    <t>GHANA CEDI</t>
  </si>
  <si>
    <t>GIP</t>
  </si>
  <si>
    <t>GIBRALTAR POUND</t>
  </si>
  <si>
    <t>GMD</t>
  </si>
  <si>
    <t>DALASI</t>
  </si>
  <si>
    <t>GNF</t>
  </si>
  <si>
    <t>GUINEA FRANC</t>
  </si>
  <si>
    <t>GTQ</t>
  </si>
  <si>
    <t>QUETZAL</t>
  </si>
  <si>
    <t>GYD</t>
  </si>
  <si>
    <t>GUYANA DOLLAR</t>
  </si>
  <si>
    <t>HKD</t>
  </si>
  <si>
    <t>HONG KONG DOLLAR</t>
  </si>
  <si>
    <t>HNL</t>
  </si>
  <si>
    <t>LEMPIRA</t>
  </si>
  <si>
    <t>HTG</t>
  </si>
  <si>
    <t>GOURDE</t>
  </si>
  <si>
    <t>IDR</t>
  </si>
  <si>
    <t>RUPIAH</t>
  </si>
  <si>
    <t>ILS</t>
  </si>
  <si>
    <t>NEW ISRAELI SHEQEL</t>
  </si>
  <si>
    <t>INR</t>
  </si>
  <si>
    <t>INDIAN RUPEE</t>
  </si>
  <si>
    <t>IQD</t>
  </si>
  <si>
    <t>IRAQI DINAR</t>
  </si>
  <si>
    <t>IRR</t>
  </si>
  <si>
    <t>IRANIAN RIAL</t>
  </si>
  <si>
    <t>JMD</t>
  </si>
  <si>
    <t>JAMAICAN DOLLAR</t>
  </si>
  <si>
    <t>JOD</t>
  </si>
  <si>
    <t>JORDANIAN DINAR</t>
  </si>
  <si>
    <t>JPY</t>
  </si>
  <si>
    <t>YEN</t>
  </si>
  <si>
    <t>KES</t>
  </si>
  <si>
    <t>KENYAN SHILLING</t>
  </si>
  <si>
    <t>KGS</t>
  </si>
  <si>
    <t>SOM</t>
  </si>
  <si>
    <t>KHR</t>
  </si>
  <si>
    <t>RIEL</t>
  </si>
  <si>
    <t>KMF</t>
  </si>
  <si>
    <t>COMORO FRANC</t>
  </si>
  <si>
    <t>KPW</t>
  </si>
  <si>
    <t>NORTH KOREAN WON</t>
  </si>
  <si>
    <t>KRW</t>
  </si>
  <si>
    <t>WON</t>
  </si>
  <si>
    <t>KWD</t>
  </si>
  <si>
    <t>KUWAITI DINAR</t>
  </si>
  <si>
    <t>KYD</t>
  </si>
  <si>
    <t>CAYMAN ISLANDS DOLLAR</t>
  </si>
  <si>
    <t>KZT</t>
  </si>
  <si>
    <t>TENGE</t>
  </si>
  <si>
    <t>LAK</t>
  </si>
  <si>
    <t>KIP</t>
  </si>
  <si>
    <t>LBP</t>
  </si>
  <si>
    <t>LEBANESE POUND</t>
  </si>
  <si>
    <t>LKR</t>
  </si>
  <si>
    <t>SRI LANKA RUPEE</t>
  </si>
  <si>
    <t>LRD</t>
  </si>
  <si>
    <t>LIBERIAN DOLLAR</t>
  </si>
  <si>
    <t>LSL</t>
  </si>
  <si>
    <t>LOTI</t>
  </si>
  <si>
    <t>LVL</t>
  </si>
  <si>
    <t>LATVIAN LATS</t>
  </si>
  <si>
    <t>LYD</t>
  </si>
  <si>
    <t>LIBYAN DINAR</t>
  </si>
  <si>
    <t>MAD</t>
  </si>
  <si>
    <t>MOROCCAN DIRHAM</t>
  </si>
  <si>
    <t>MDL</t>
  </si>
  <si>
    <t>MOLDOVAN LEU</t>
  </si>
  <si>
    <t>MGA</t>
  </si>
  <si>
    <t>MALAGASY ARIARY</t>
  </si>
  <si>
    <t>MKD</t>
  </si>
  <si>
    <t>DENAR</t>
  </si>
  <si>
    <t>MMK</t>
  </si>
  <si>
    <t>KYAT</t>
  </si>
  <si>
    <t>MNT</t>
  </si>
  <si>
    <t>TUGRIK</t>
  </si>
  <si>
    <t>MOP</t>
  </si>
  <si>
    <t>PATACA</t>
  </si>
  <si>
    <t>MRO</t>
  </si>
  <si>
    <t>OUGUIYA</t>
  </si>
  <si>
    <t>MUR</t>
  </si>
  <si>
    <t>MAURITIUS RUPEE</t>
  </si>
  <si>
    <t>MVR</t>
  </si>
  <si>
    <t>RUFIYAA</t>
  </si>
  <si>
    <t>MWK</t>
  </si>
  <si>
    <t>KWACHA</t>
  </si>
  <si>
    <t>MXN</t>
  </si>
  <si>
    <t>MEXICAN PESO</t>
  </si>
  <si>
    <t>MYR</t>
  </si>
  <si>
    <t>MALAYSIAN RINGGIT</t>
  </si>
  <si>
    <t>MZN</t>
  </si>
  <si>
    <t>MOZAMBIQUE METICAL</t>
  </si>
  <si>
    <t>NAD</t>
  </si>
  <si>
    <t>NAMIBIA DOLLAR</t>
  </si>
  <si>
    <t>NGN</t>
  </si>
  <si>
    <t>NAIRA</t>
  </si>
  <si>
    <t>NIO</t>
  </si>
  <si>
    <t>CORDOBA ORO</t>
  </si>
  <si>
    <t>NPR</t>
  </si>
  <si>
    <t>NEPALESE RUPEE</t>
  </si>
  <si>
    <t>NZD</t>
  </si>
  <si>
    <t>NEW ZEALAND DOLLAR</t>
  </si>
  <si>
    <t>OMR</t>
  </si>
  <si>
    <t>RIAL OMANI</t>
  </si>
  <si>
    <t>PAB</t>
  </si>
  <si>
    <t>BALBOA</t>
  </si>
  <si>
    <t>PEN</t>
  </si>
  <si>
    <t>NUEVO SOL</t>
  </si>
  <si>
    <t>PGK</t>
  </si>
  <si>
    <t>KINA</t>
  </si>
  <si>
    <t>PHP</t>
  </si>
  <si>
    <t>PHILIPPINE PESO</t>
  </si>
  <si>
    <t>PKR</t>
  </si>
  <si>
    <t>PAKISTAN RUPEE</t>
  </si>
  <si>
    <t>PYG</t>
  </si>
  <si>
    <t>GUARANI</t>
  </si>
  <si>
    <t>QAR</t>
  </si>
  <si>
    <t>QATARI RIAL</t>
  </si>
  <si>
    <t>RSD</t>
  </si>
  <si>
    <t>SERBIAN DINAR</t>
  </si>
  <si>
    <t>RUB</t>
  </si>
  <si>
    <t>RUSSIAN RUBLE</t>
  </si>
  <si>
    <t>RWF</t>
  </si>
  <si>
    <t>RWANDA FRANC</t>
  </si>
  <si>
    <t>SAR</t>
  </si>
  <si>
    <t>SAUDI RIYAL</t>
  </si>
  <si>
    <t>SBD</t>
  </si>
  <si>
    <t>SOLOMON ISLANDS DOLLAR</t>
  </si>
  <si>
    <t>SCR</t>
  </si>
  <si>
    <t>SEYCHELLES RUPEE</t>
  </si>
  <si>
    <t>SDG</t>
  </si>
  <si>
    <t>SUDANESE POUND</t>
  </si>
  <si>
    <t>SGD</t>
  </si>
  <si>
    <t>SINGAPORE DOLLAR</t>
  </si>
  <si>
    <t>SHP</t>
  </si>
  <si>
    <t>SAINT HELENA POUND</t>
  </si>
  <si>
    <t>SLL</t>
  </si>
  <si>
    <t>LEONE</t>
  </si>
  <si>
    <t>SOS</t>
  </si>
  <si>
    <t>SOMALI SHILLING</t>
  </si>
  <si>
    <t>SRD</t>
  </si>
  <si>
    <t>SURINAM DOLLAR</t>
  </si>
  <si>
    <t>SSP</t>
  </si>
  <si>
    <t>SOUTH SUDANESE POUND</t>
  </si>
  <si>
    <t>STD</t>
  </si>
  <si>
    <t>DOBRA</t>
  </si>
  <si>
    <t>SVC</t>
  </si>
  <si>
    <t>EL SALVADOR COLON</t>
  </si>
  <si>
    <t>SYP</t>
  </si>
  <si>
    <t>SYRIAN POUND</t>
  </si>
  <si>
    <t>SZL</t>
  </si>
  <si>
    <t>LILANGENI</t>
  </si>
  <si>
    <t>THB</t>
  </si>
  <si>
    <t>BAHT</t>
  </si>
  <si>
    <t>TJS</t>
  </si>
  <si>
    <t>SOMONI</t>
  </si>
  <si>
    <t>TMT</t>
  </si>
  <si>
    <t>TURKMENISTAN NEW MANAT</t>
  </si>
  <si>
    <t>TND</t>
  </si>
  <si>
    <t>TUNISIAN DINAR</t>
  </si>
  <si>
    <t>TOP</t>
  </si>
  <si>
    <t>PA’ANGA</t>
  </si>
  <si>
    <t>TRY</t>
  </si>
  <si>
    <t>TURKISH LIRA</t>
  </si>
  <si>
    <t>TTD</t>
  </si>
  <si>
    <t>TRINIDAD AND TOBAGO DOLLAR</t>
  </si>
  <si>
    <t>TWD</t>
  </si>
  <si>
    <t>NEW TAIWAN DOLLAR</t>
  </si>
  <si>
    <t>TZS</t>
  </si>
  <si>
    <t>TANZANIAN SHILLING</t>
  </si>
  <si>
    <t>UAH</t>
  </si>
  <si>
    <t>HRYVNIA</t>
  </si>
  <si>
    <t>UGX</t>
  </si>
  <si>
    <t>UGANDA SHILLING</t>
  </si>
  <si>
    <t>UYU</t>
  </si>
  <si>
    <t>PESO URUGUAYO</t>
  </si>
  <si>
    <t>UZS</t>
  </si>
  <si>
    <t>UZBEKISTAN SUM</t>
  </si>
  <si>
    <t>VEF</t>
  </si>
  <si>
    <t>BOLIVAR</t>
  </si>
  <si>
    <t>VND</t>
  </si>
  <si>
    <t>DONG</t>
  </si>
  <si>
    <t>VUV</t>
  </si>
  <si>
    <t>VATU</t>
  </si>
  <si>
    <t>WST</t>
  </si>
  <si>
    <t>TALA</t>
  </si>
  <si>
    <t>XAF</t>
  </si>
  <si>
    <t>CFA FRANC BEAC</t>
  </si>
  <si>
    <t>XCD</t>
  </si>
  <si>
    <t>EAST CARIBBEAN DOLLAR</t>
  </si>
  <si>
    <t>XOF</t>
  </si>
  <si>
    <t>CFA FRANC BCEAO</t>
  </si>
  <si>
    <t>XPF</t>
  </si>
  <si>
    <t>CFP FRANC</t>
  </si>
  <si>
    <t>YER</t>
  </si>
  <si>
    <t>YEMENI RIAL</t>
  </si>
  <si>
    <t>ZAR</t>
  </si>
  <si>
    <t>RAND</t>
  </si>
  <si>
    <t>ZMW</t>
  </si>
  <si>
    <t>ZAMBIAN KWACHA</t>
  </si>
  <si>
    <t>ZWL</t>
  </si>
  <si>
    <t>ZIMBABWE DOLLAR</t>
  </si>
  <si>
    <t>License</t>
  </si>
  <si>
    <t>UCITS Directive 2009/65/EC</t>
  </si>
  <si>
    <t>AIFM Directive 2011/61/EU</t>
  </si>
  <si>
    <t>Both UCITS and AIFM Directive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</si>
</sst>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
    <numFmt numFmtId="165" formatCode="0.00000"/>
    <numFmt numFmtId="166" formatCode="yyyy\-mm\-dd;@"/>
    <numFmt numFmtId="167" formatCode="0.0"/>
    <numFmt numFmtId="168" formatCode="0.0000%"/>
    <numFmt numFmtId="169" formatCode="[&gt;0]General"/>
    <numFmt numFmtId="170" formatCode="0.0%"/>
  </numFmts>
  <fonts count="32">
    <font>
      <sz val="10"/>
      <color theme="1"/>
      <name val="Verdana"/>
      <family val="2"/>
    </font>
    <font>
      <sz val="10"/>
      <name val="Arial"/>
      <family val="2"/>
    </font>
    <font>
      <sz val="11"/>
      <color theme="1"/>
      <name val="Calibri"/>
      <family val="2"/>
      <scheme val="minor"/>
    </font>
    <font>
      <b/>
      <sz val="10"/>
      <color theme="1"/>
      <name val="Verdana"/>
      <family val="2"/>
    </font>
    <font>
      <sz val="10"/>
      <name val="Verdana"/>
      <family val="2"/>
    </font>
    <font>
      <sz val="10"/>
      <name val="Segoe UI"/>
      <family val="2"/>
    </font>
    <font>
      <sz val="10"/>
      <color rgb="FF427F6D"/>
      <name val="Segoe UI"/>
      <family val="2"/>
    </font>
    <font>
      <b/>
      <sz val="20"/>
      <name val="Segoe UI"/>
      <family val="2"/>
    </font>
    <font>
      <b/>
      <sz val="13"/>
      <name val="Segoe UI"/>
      <family val="2"/>
    </font>
    <font>
      <b/>
      <sz val="12"/>
      <name val="Segoe UI"/>
      <family val="2"/>
    </font>
    <font>
      <b/>
      <sz val="10"/>
      <name val="Segoe UI"/>
      <family val="2"/>
    </font>
    <font>
      <sz val="10"/>
      <color theme="1"/>
      <name val="Tahoma"/>
      <family val="2"/>
    </font>
    <font>
      <b/>
      <sz val="8"/>
      <name val="Verdana"/>
      <family val="2"/>
    </font>
    <font>
      <sz val="8"/>
      <name val="Verdana"/>
      <family val="2"/>
    </font>
    <font>
      <sz val="10"/>
      <color rgb="FFAA322F"/>
      <name val="Arial"/>
      <family val="2"/>
    </font>
    <font>
      <sz val="10"/>
      <color rgb="FFAA322F"/>
      <name val="Segoe UI"/>
      <family val="2"/>
    </font>
    <font>
      <b/>
      <sz val="13"/>
      <color theme="3"/>
      <name val="Arial"/>
      <family val="2"/>
    </font>
    <font>
      <b/>
      <sz val="14"/>
      <color theme="1"/>
      <name val="Verdana"/>
      <family val="2"/>
    </font>
    <font>
      <b/>
      <sz val="10"/>
      <name val="Verdana"/>
      <family val="2"/>
    </font>
    <font>
      <b/>
      <sz val="12"/>
      <color theme="1"/>
      <name val="Verdana"/>
      <family val="2"/>
    </font>
    <font>
      <sz val="10"/>
      <color rgb="FF133850"/>
      <name val="Open Sans"/>
      <family val="2"/>
    </font>
    <font>
      <b/>
      <sz val="11"/>
      <color theme="1"/>
      <name val="Verdana"/>
      <family val="2"/>
    </font>
    <font>
      <sz val="11"/>
      <color rgb="FFFF0000"/>
      <name val="Verdana"/>
      <family val="2"/>
    </font>
    <font>
      <sz val="11"/>
      <color theme="1"/>
      <name val="Verdana"/>
      <family val="2"/>
    </font>
    <font>
      <b/>
      <sz val="10"/>
      <color theme="0"/>
      <name val="Verdana"/>
      <family val="2"/>
    </font>
    <font>
      <b/>
      <sz val="10"/>
      <color theme="0" tint="-0.04997999966144562"/>
      <name val="Verdana"/>
      <family val="2"/>
    </font>
    <font>
      <sz val="11"/>
      <color theme="0"/>
      <name val="Verdana"/>
      <family val="2"/>
    </font>
    <font>
      <b/>
      <sz val="11"/>
      <color theme="0"/>
      <name val="Verdana"/>
      <family val="2"/>
    </font>
    <font>
      <sz val="10"/>
      <color rgb="FF000000"/>
      <name val="Verdana"/>
      <family val="2"/>
    </font>
    <font>
      <sz val="10"/>
      <color theme="6"/>
      <name val="Verdana"/>
      <family val="2"/>
    </font>
    <font>
      <b/>
      <u val="single"/>
      <sz val="10"/>
      <name val="Segoe UI"/>
      <family val="2"/>
    </font>
    <font>
      <sz val="10"/>
      <color rgb="FFD44D2A"/>
      <name val="Verdana"/>
      <family val="2"/>
    </font>
  </fonts>
  <fills count="22">
    <fill>
      <patternFill/>
    </fill>
    <fill>
      <patternFill patternType="gray125"/>
    </fill>
    <fill>
      <patternFill patternType="solid">
        <fgColor theme="0"/>
        <bgColor indexed="64"/>
      </patternFill>
    </fill>
    <fill>
      <patternFill patternType="solid">
        <fgColor rgb="FFFFEC72"/>
        <bgColor indexed="64"/>
      </patternFill>
    </fill>
    <fill>
      <patternFill patternType="solid">
        <fgColor theme="5" tint="0.3999499976634979"/>
        <bgColor indexed="64"/>
      </patternFill>
    </fill>
    <fill>
      <patternFill patternType="solid">
        <fgColor theme="5" tint="0.3999499976634979"/>
        <bgColor indexed="64"/>
      </patternFill>
    </fill>
    <fill>
      <patternFill patternType="solid">
        <fgColor indexed="9"/>
        <bgColor indexed="64"/>
      </patternFill>
    </fill>
    <fill>
      <patternFill patternType="mediumGray">
        <fgColor indexed="45"/>
        <bgColor indexed="9"/>
      </patternFill>
    </fill>
    <fill>
      <patternFill patternType="solid">
        <fgColor rgb="FFD5D6D2"/>
        <bgColor indexed="64"/>
      </patternFill>
    </fill>
    <fill>
      <patternFill patternType="solid">
        <fgColor rgb="FFEAA121"/>
        <bgColor indexed="64"/>
      </patternFill>
    </fill>
    <fill>
      <patternFill patternType="solid">
        <fgColor rgb="FFFFEC72"/>
        <bgColor indexed="64"/>
      </patternFill>
    </fill>
    <fill>
      <patternFill patternType="solid">
        <fgColor theme="6" tint="0.5999600291252136"/>
        <bgColor indexed="64"/>
      </patternFill>
    </fill>
    <fill>
      <patternFill patternType="solid">
        <fgColor indexed="27"/>
        <bgColor indexed="64"/>
      </patternFill>
    </fill>
    <fill>
      <patternFill patternType="lightGray">
        <fgColor indexed="45"/>
        <bgColor indexed="9"/>
      </patternFill>
    </fill>
    <fill>
      <patternFill patternType="solid">
        <fgColor rgb="FFD8E4BC"/>
        <bgColor indexed="64"/>
      </patternFill>
    </fill>
    <fill>
      <patternFill patternType="lightGrid">
        <fgColor rgb="FFD5D6D2"/>
        <bgColor theme="0"/>
      </patternFill>
    </fill>
    <fill>
      <patternFill patternType="solid">
        <fgColor theme="3"/>
        <bgColor indexed="64"/>
      </patternFill>
    </fill>
    <fill>
      <patternFill patternType="solid">
        <fgColor rgb="FFE3C291"/>
        <bgColor indexed="64"/>
      </patternFill>
    </fill>
    <fill>
      <patternFill patternType="lightGrid">
        <fgColor theme="0" tint="-0.14993000030517578"/>
        <bgColor theme="0" tint="-0.04997999966144562"/>
      </patternFill>
    </fill>
    <fill>
      <patternFill patternType="lightGrid">
        <fgColor theme="0" tint="-0.14993000030517578"/>
        <bgColor theme="0" tint="-0.1499900072813034"/>
      </patternFill>
    </fill>
    <fill>
      <patternFill patternType="solid">
        <fgColor rgb="FFFFEC90"/>
        <bgColor indexed="64"/>
      </patternFill>
    </fill>
    <fill>
      <patternFill patternType="solid">
        <fgColor theme="0" tint="-0.1499900072813034"/>
        <bgColor indexed="64"/>
      </patternFill>
    </fill>
  </fills>
  <borders count="28">
    <border>
      <left/>
      <right/>
      <top/>
      <bottom/>
      <diagonal/>
    </border>
    <border>
      <left style="thin">
        <color rgb="FFBCBDBC"/>
      </left>
      <right style="thin">
        <color rgb="FFBCBDBC"/>
      </right>
      <top style="thin">
        <color rgb="FFBCBDBC"/>
      </top>
      <bottom style="thin">
        <color rgb="FFBCBDBC"/>
      </bottom>
    </border>
    <border>
      <left style="thin"/>
      <right style="thin"/>
      <top style="thin"/>
      <bottom style="thin"/>
    </border>
    <border>
      <left/>
      <right style="thin"/>
      <top style="thin"/>
      <bottom style="thin"/>
    </border>
    <border>
      <left style="thin"/>
      <right/>
      <top/>
      <bottom/>
    </border>
    <border>
      <left style="thin"/>
      <right/>
      <top style="thin"/>
      <bottom style="thin"/>
    </border>
    <border>
      <left style="thin">
        <color rgb="FFBCBDBC"/>
      </left>
      <right style="thin">
        <color rgb="FFBCBDBC"/>
      </right>
      <top style="thin"/>
      <bottom style="thin"/>
    </border>
    <border>
      <left/>
      <right/>
      <top/>
      <bottom style="thick">
        <color theme="4" tint="0.49998000264167786"/>
      </bottom>
    </border>
    <border>
      <left/>
      <right/>
      <top/>
      <bottom style="thin"/>
    </border>
    <border>
      <left style="thin"/>
      <right/>
      <top style="thin"/>
      <bottom/>
    </border>
    <border>
      <left/>
      <right/>
      <top style="thin"/>
      <bottom style="thin"/>
    </border>
    <border>
      <left/>
      <right style="thin">
        <color rgb="FFBCBDBC"/>
      </right>
      <top style="thin"/>
      <bottom style="thin"/>
    </border>
    <border>
      <left style="thin">
        <color rgb="FFBCBDBC"/>
      </left>
      <right/>
      <top style="thin"/>
      <bottom style="thin"/>
    </border>
    <border>
      <left/>
      <right/>
      <top style="thin"/>
      <bottom/>
    </border>
    <border>
      <left style="thin">
        <color rgb="FFBCBDBC"/>
      </left>
      <right style="thin">
        <color rgb="FFBCBDBC"/>
      </right>
      <top style="thin"/>
      <bottom style="thin">
        <color rgb="FFBCBDBC"/>
      </bottom>
    </border>
    <border>
      <left/>
      <right/>
      <top style="thin"/>
      <bottom style="thin">
        <color rgb="FFBCBDBC"/>
      </bottom>
    </border>
    <border>
      <left style="thin">
        <color rgb="FFBCBDBC"/>
      </left>
      <right style="thin">
        <color rgb="FFBCBDBC"/>
      </right>
      <top style="thin">
        <color rgb="FFBCBDBC"/>
      </top>
      <bottom style="thin"/>
    </border>
    <border>
      <left/>
      <right/>
      <top style="thin">
        <color rgb="FFBCBDBC"/>
      </top>
      <bottom style="thin"/>
    </border>
    <border>
      <left/>
      <right/>
      <top style="thin">
        <color rgb="FFBCBDBC"/>
      </top>
      <bottom style="thin">
        <color rgb="FFBCBDBC"/>
      </bottom>
    </border>
    <border>
      <left/>
      <right/>
      <top style="thin">
        <color rgb="FFBCBDBC"/>
      </top>
      <bottom/>
    </border>
    <border>
      <left style="thin"/>
      <right/>
      <top/>
      <bottom style="thin"/>
    </border>
    <border>
      <left/>
      <right style="thin">
        <color rgb="FFBCBDBC"/>
      </right>
      <top/>
      <bottom style="thin"/>
    </border>
    <border>
      <left style="thin">
        <color rgb="FFBCBDBC"/>
      </left>
      <right style="thin">
        <color rgb="FFBCBDBC"/>
      </right>
      <top style="thin">
        <color rgb="FFBCBDBC"/>
      </top>
      <bottom/>
    </border>
    <border>
      <left/>
      <right style="thin">
        <color rgb="FFBCBDBC"/>
      </right>
      <top style="thin"/>
      <bottom/>
    </border>
    <border>
      <left style="thin">
        <color rgb="FFBCBDBC"/>
      </left>
      <right/>
      <top style="thin">
        <color rgb="FFBCBDBC"/>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s>
  <cellStyleXfs count="1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2" borderId="0">
      <alignment vertical="center"/>
      <protection/>
    </xf>
    <xf numFmtId="3" fontId="1" fillId="3" borderId="1" applyFont="0">
      <alignment horizontal="right" vertical="center"/>
      <protection locked="0"/>
    </xf>
    <xf numFmtId="0" fontId="6" fillId="2" borderId="2" applyBorder="0">
      <alignment horizontal="center" vertical="center"/>
      <protection/>
    </xf>
    <xf numFmtId="49" fontId="1" fillId="4" borderId="2" applyFont="0">
      <alignment vertical="center"/>
      <protection/>
    </xf>
    <xf numFmtId="1" fontId="1" fillId="4" borderId="2" applyFont="0">
      <alignment horizontal="right" vertical="center"/>
      <protection/>
    </xf>
    <xf numFmtId="0" fontId="1" fillId="4" borderId="2" applyFont="0">
      <alignment horizontal="center" vertical="center" wrapText="1"/>
      <protection/>
    </xf>
    <xf numFmtId="10" fontId="1" fillId="4" borderId="3" applyFont="0">
      <alignment horizontal="right" vertical="center"/>
      <protection/>
    </xf>
    <xf numFmtId="164" fontId="1" fillId="4" borderId="2" applyFont="0">
      <alignment vertical="center"/>
      <protection/>
    </xf>
    <xf numFmtId="165" fontId="1" fillId="2" borderId="2" applyFont="0">
      <alignment horizontal="right" vertical="center"/>
      <protection/>
    </xf>
    <xf numFmtId="166" fontId="1" fillId="5" borderId="2">
      <alignment vertical="center"/>
      <protection/>
    </xf>
    <xf numFmtId="0" fontId="7" fillId="6" borderId="4" applyNumberFormat="0" applyFill="0" applyBorder="0" applyProtection="0">
      <alignment/>
    </xf>
    <xf numFmtId="0" fontId="8" fillId="2" borderId="0" applyNumberFormat="0" applyFill="0" applyBorder="0" applyAlignment="0" applyProtection="0"/>
    <xf numFmtId="1" fontId="1" fillId="7" borderId="2" applyFont="0">
      <alignment horizontal="right" vertical="center"/>
      <protection/>
    </xf>
    <xf numFmtId="3" fontId="1" fillId="2" borderId="2" applyFont="0">
      <alignment horizontal="right" vertical="center"/>
      <protection/>
    </xf>
    <xf numFmtId="0" fontId="10" fillId="2" borderId="5" applyBorder="0">
      <alignment horizontal="center" wrapText="1"/>
      <protection/>
    </xf>
    <xf numFmtId="0" fontId="1" fillId="8" borderId="2" applyNumberFormat="0" applyFont="0" applyBorder="0">
      <alignment horizontal="center" vertical="center"/>
      <protection/>
    </xf>
    <xf numFmtId="0" fontId="1" fillId="3" borderId="1" applyFont="0">
      <alignment horizontal="center" vertical="center" wrapText="1"/>
      <protection locked="0"/>
    </xf>
    <xf numFmtId="0" fontId="1" fillId="0" borderId="0">
      <alignment/>
      <protection/>
    </xf>
    <xf numFmtId="0" fontId="2" fillId="0" borderId="0">
      <alignment/>
      <protection/>
    </xf>
    <xf numFmtId="0" fontId="2" fillId="0" borderId="0">
      <alignment/>
      <protection/>
    </xf>
    <xf numFmtId="0" fontId="2" fillId="0" borderId="0">
      <alignment/>
      <protection/>
    </xf>
    <xf numFmtId="3" fontId="15" fillId="2" borderId="2" applyFont="0" applyBorder="0">
      <alignment horizontal="right" vertical="center"/>
      <protection/>
    </xf>
    <xf numFmtId="0" fontId="5" fillId="2" borderId="2" applyFont="0" applyBorder="0">
      <alignment horizontal="center" vertical="center"/>
      <protection/>
    </xf>
    <xf numFmtId="3" fontId="1" fillId="9" borderId="1" applyFont="0" applyProtection="0">
      <alignment horizontal="right" vertical="center"/>
    </xf>
    <xf numFmtId="10" fontId="1" fillId="9" borderId="1" applyFont="0" applyProtection="0">
      <alignment horizontal="right" vertical="center"/>
    </xf>
    <xf numFmtId="9" fontId="1" fillId="9" borderId="1" applyFont="0" applyProtection="0">
      <alignment horizontal="right" vertical="center"/>
    </xf>
    <xf numFmtId="0" fontId="1" fillId="9" borderId="1" applyNumberFormat="0" applyFont="0" applyProtection="0">
      <alignment horizontal="left" vertical="center"/>
    </xf>
    <xf numFmtId="166" fontId="1" fillId="3" borderId="1" applyFont="0">
      <alignment vertical="center"/>
      <protection locked="0"/>
    </xf>
    <xf numFmtId="167" fontId="1" fillId="3" borderId="1" applyFont="0">
      <alignment horizontal="right" vertical="center"/>
      <protection locked="0"/>
    </xf>
    <xf numFmtId="164" fontId="1" fillId="10" borderId="1" applyFont="0">
      <alignment vertical="center"/>
      <protection locked="0"/>
    </xf>
    <xf numFmtId="10" fontId="1" fillId="3" borderId="1" applyFont="0">
      <alignment horizontal="right" vertical="center"/>
      <protection locked="0"/>
    </xf>
    <xf numFmtId="9" fontId="1" fillId="3" borderId="1" applyFont="0">
      <alignment horizontal="right" vertical="center"/>
      <protection locked="0"/>
    </xf>
    <xf numFmtId="168" fontId="1" fillId="3" borderId="1" applyFont="0">
      <alignment horizontal="right" vertical="center"/>
      <protection locked="0"/>
    </xf>
    <xf numFmtId="170" fontId="1" fillId="3" borderId="1" applyFont="0">
      <alignment horizontal="right" vertical="center"/>
      <protection locked="0"/>
    </xf>
    <xf numFmtId="49" fontId="1" fillId="3" borderId="1" applyFont="0">
      <alignment vertical="center"/>
      <protection locked="0"/>
    </xf>
    <xf numFmtId="3" fontId="1" fillId="11" borderId="1" applyFont="0">
      <alignment horizontal="right" vertical="center"/>
      <protection locked="0"/>
    </xf>
    <xf numFmtId="167" fontId="1" fillId="11" borderId="1" applyFont="0">
      <alignment horizontal="right" vertical="center"/>
      <protection locked="0"/>
    </xf>
    <xf numFmtId="10" fontId="1" fillId="11" borderId="1" applyFont="0">
      <alignment horizontal="right" vertical="center"/>
      <protection locked="0"/>
    </xf>
    <xf numFmtId="9" fontId="1" fillId="11" borderId="1" applyFont="0">
      <alignment horizontal="right" vertical="center"/>
      <protection locked="0"/>
    </xf>
    <xf numFmtId="168" fontId="1" fillId="11" borderId="1" applyFont="0">
      <alignment horizontal="right" vertical="center"/>
      <protection locked="0"/>
    </xf>
    <xf numFmtId="170" fontId="1" fillId="11" borderId="1" applyFont="0">
      <alignment horizontal="right" vertical="center"/>
      <protection locked="0"/>
    </xf>
    <xf numFmtId="0" fontId="1" fillId="11" borderId="1" applyFont="0">
      <alignment horizontal="center" vertical="center" wrapText="1"/>
      <protection locked="0"/>
    </xf>
    <xf numFmtId="0" fontId="1" fillId="11" borderId="1" applyNumberFormat="0" applyFont="0">
      <alignment horizontal="center" vertical="center" wrapText="1"/>
      <protection locked="0"/>
    </xf>
    <xf numFmtId="3" fontId="1" fillId="12" borderId="2" applyFont="0">
      <alignment horizontal="right" vertical="center"/>
      <protection locked="0"/>
    </xf>
    <xf numFmtId="167" fontId="1" fillId="2" borderId="2" applyFont="0">
      <alignment horizontal="right" vertical="center"/>
      <protection/>
    </xf>
    <xf numFmtId="10" fontId="1" fillId="2" borderId="2" applyFont="0">
      <alignment horizontal="right" vertical="center"/>
      <protection/>
    </xf>
    <xf numFmtId="9" fontId="1" fillId="2" borderId="2" applyFont="0">
      <alignment horizontal="right" vertical="center"/>
      <protection/>
    </xf>
    <xf numFmtId="169" fontId="1" fillId="2" borderId="2" applyFont="0">
      <alignment horizontal="center" vertical="center" wrapText="1"/>
      <protection/>
    </xf>
    <xf numFmtId="166" fontId="1" fillId="7" borderId="2" applyFont="0">
      <alignment vertical="center"/>
      <protection/>
    </xf>
    <xf numFmtId="164" fontId="1" fillId="7" borderId="2" applyFont="0">
      <alignment vertical="center"/>
      <protection/>
    </xf>
    <xf numFmtId="9" fontId="1" fillId="7" borderId="2" applyFont="0">
      <alignment horizontal="right" vertical="center"/>
      <protection/>
    </xf>
    <xf numFmtId="168" fontId="1" fillId="7" borderId="2" applyFont="0">
      <alignment horizontal="right" vertical="center"/>
      <protection/>
    </xf>
    <xf numFmtId="10" fontId="1" fillId="7" borderId="2" applyFont="0">
      <alignment horizontal="right" vertical="center"/>
      <protection/>
    </xf>
    <xf numFmtId="0" fontId="1" fillId="7" borderId="2" applyFont="0">
      <alignment horizontal="center" vertical="center" wrapText="1"/>
      <protection/>
    </xf>
    <xf numFmtId="49" fontId="1" fillId="7" borderId="2" applyFont="0">
      <alignment vertical="center"/>
      <protection/>
    </xf>
    <xf numFmtId="164" fontId="1" fillId="13" borderId="2" applyFont="0">
      <alignment vertical="center"/>
      <protection/>
    </xf>
    <xf numFmtId="9" fontId="1" fillId="13" borderId="2" applyFont="0">
      <alignment horizontal="right" vertical="center"/>
      <protection/>
    </xf>
    <xf numFmtId="164" fontId="1" fillId="4" borderId="2" applyFont="0">
      <alignment horizontal="right" vertical="center"/>
      <protection/>
    </xf>
    <xf numFmtId="167" fontId="1" fillId="4" borderId="2" applyFont="0">
      <alignment vertical="center"/>
      <protection/>
    </xf>
    <xf numFmtId="10" fontId="1" fillId="4" borderId="2" applyFont="0">
      <alignment horizontal="right" vertical="center"/>
      <protection/>
    </xf>
    <xf numFmtId="9" fontId="1" fillId="4" borderId="2" applyFont="0">
      <alignment horizontal="right" vertical="center"/>
      <protection/>
    </xf>
    <xf numFmtId="168" fontId="1" fillId="4" borderId="2" applyFont="0">
      <alignment horizontal="right" vertical="center"/>
      <protection/>
    </xf>
    <xf numFmtId="49" fontId="1" fillId="4" borderId="2" applyFont="0">
      <alignment vertical="center"/>
      <protection/>
    </xf>
    <xf numFmtId="0" fontId="1" fillId="4" borderId="2" applyFont="0">
      <alignment horizontal="center" vertical="center" wrapText="1"/>
      <protection/>
    </xf>
    <xf numFmtId="10" fontId="1" fillId="4" borderId="3" applyFont="0">
      <alignment horizontal="right" vertical="center"/>
      <protection/>
    </xf>
    <xf numFmtId="168" fontId="1" fillId="4" borderId="2" applyFont="0">
      <alignment horizontal="right" vertical="center"/>
      <protection/>
    </xf>
    <xf numFmtId="9" fontId="1" fillId="4" borderId="2" applyFont="0">
      <alignment horizontal="right" vertical="center"/>
      <protection/>
    </xf>
    <xf numFmtId="10" fontId="1" fillId="4" borderId="2" applyFont="0">
      <alignment horizontal="right" vertical="center"/>
      <protection/>
    </xf>
    <xf numFmtId="167" fontId="1" fillId="4" borderId="2" applyFont="0">
      <alignment vertical="center"/>
      <protection/>
    </xf>
    <xf numFmtId="164" fontId="1" fillId="4" borderId="2" applyFont="0">
      <alignment vertical="center"/>
      <protection/>
    </xf>
    <xf numFmtId="1" fontId="1" fillId="4" borderId="2" applyFont="0">
      <alignment horizontal="right" vertical="center"/>
      <protection/>
    </xf>
    <xf numFmtId="164" fontId="1" fillId="4" borderId="2" applyFont="0">
      <alignment horizontal="right" vertical="center"/>
      <protection/>
    </xf>
    <xf numFmtId="166" fontId="1" fillId="5" borderId="2">
      <alignment vertical="center"/>
      <protection/>
    </xf>
    <xf numFmtId="9" fontId="1" fillId="13" borderId="2" applyFont="0">
      <alignment horizontal="right" vertical="center"/>
      <protection/>
    </xf>
    <xf numFmtId="164" fontId="1" fillId="13" borderId="2" applyFont="0">
      <alignment vertical="center"/>
      <protection/>
    </xf>
    <xf numFmtId="49" fontId="1" fillId="7" borderId="2" applyFont="0">
      <alignment vertical="center"/>
      <protection/>
    </xf>
    <xf numFmtId="0" fontId="1" fillId="7" borderId="2" applyFont="0">
      <alignment horizontal="center" vertical="center" wrapText="1"/>
      <protection/>
    </xf>
    <xf numFmtId="10" fontId="1" fillId="7" borderId="2" applyFont="0">
      <alignment horizontal="right" vertical="center"/>
      <protection/>
    </xf>
    <xf numFmtId="168" fontId="1" fillId="7" borderId="2" applyFont="0">
      <alignment horizontal="right" vertical="center"/>
      <protection/>
    </xf>
    <xf numFmtId="9" fontId="1" fillId="7" borderId="2" applyFont="0">
      <alignment horizontal="right" vertical="center"/>
      <protection/>
    </xf>
    <xf numFmtId="164" fontId="1" fillId="7" borderId="2" applyFont="0">
      <alignment vertical="center"/>
      <protection/>
    </xf>
    <xf numFmtId="1" fontId="1" fillId="7" borderId="2" applyFont="0">
      <alignment horizontal="right" vertical="center"/>
      <protection/>
    </xf>
    <xf numFmtId="166" fontId="1" fillId="7" borderId="2" applyFont="0">
      <alignment vertical="center"/>
      <protection/>
    </xf>
    <xf numFmtId="169" fontId="1" fillId="2" borderId="2" applyFont="0">
      <alignment horizontal="center" vertical="center" wrapText="1"/>
      <protection/>
    </xf>
    <xf numFmtId="9" fontId="1" fillId="2" borderId="2" applyFont="0">
      <alignment horizontal="right" vertical="center"/>
      <protection/>
    </xf>
    <xf numFmtId="10" fontId="1" fillId="2" borderId="2" applyFont="0">
      <alignment horizontal="right" vertical="center"/>
      <protection/>
    </xf>
    <xf numFmtId="167" fontId="1" fillId="2" borderId="2" applyFont="0">
      <alignment horizontal="right" vertical="center"/>
      <protection/>
    </xf>
    <xf numFmtId="0" fontId="14" fillId="0" borderId="0" applyNumberFormat="0" applyFill="0" applyBorder="0" applyAlignment="0" applyProtection="0"/>
    <xf numFmtId="165" fontId="1" fillId="2" borderId="2" applyFont="0">
      <alignment horizontal="right" vertical="center"/>
      <protection/>
    </xf>
    <xf numFmtId="3" fontId="1" fillId="2" borderId="2" applyFont="0">
      <alignment horizontal="right" vertical="center"/>
      <protection/>
    </xf>
    <xf numFmtId="0" fontId="6" fillId="2" borderId="2" applyBorder="0">
      <alignment horizontal="center" vertical="center"/>
      <protection/>
    </xf>
    <xf numFmtId="3" fontId="1" fillId="12" borderId="2" applyFont="0">
      <alignment horizontal="right" vertical="center"/>
      <protection locked="0"/>
    </xf>
    <xf numFmtId="166" fontId="1" fillId="14" borderId="6">
      <alignment vertical="center"/>
      <protection locked="0"/>
    </xf>
    <xf numFmtId="0" fontId="10" fillId="2" borderId="5" applyBorder="0">
      <alignment horizontal="center" wrapText="1"/>
      <protection/>
    </xf>
    <xf numFmtId="0" fontId="1" fillId="8" borderId="2" applyNumberFormat="0" applyFont="0" applyBorder="0">
      <alignment horizontal="center" vertical="center"/>
      <protection/>
    </xf>
    <xf numFmtId="0" fontId="16" fillId="0" borderId="7" applyNumberFormat="0" applyFill="0" applyAlignment="0" applyProtection="0"/>
    <xf numFmtId="0" fontId="5" fillId="2" borderId="2" applyFont="0" applyBorder="0">
      <alignment horizontal="center" vertical="center"/>
      <protection/>
    </xf>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3" fontId="15" fillId="2" borderId="2" applyFont="0" applyBorder="0">
      <alignment horizontal="right" vertical="center"/>
      <protection/>
    </xf>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6" fillId="15" borderId="2" applyBorder="0">
      <alignment horizontal="center" vertical="center"/>
      <protection/>
    </xf>
    <xf numFmtId="0" fontId="2" fillId="0" borderId="0">
      <alignment/>
      <protection/>
    </xf>
    <xf numFmtId="9" fontId="2" fillId="0" borderId="0" applyFont="0" applyFill="0" applyBorder="0" applyAlignment="0" applyProtection="0"/>
    <xf numFmtId="166" fontId="5" fillId="2" borderId="2" applyBorder="0">
      <alignment horizontal="right" vertical="center"/>
      <protection/>
    </xf>
    <xf numFmtId="166" fontId="1" fillId="14" borderId="6">
      <alignment vertical="center"/>
      <protection locked="0"/>
    </xf>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166" fontId="5" fillId="2" borderId="2" applyBorder="0">
      <alignment horizontal="righ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94">
    <xf numFmtId="0" fontId="0" fillId="0" borderId="0" xfId="0"/>
    <xf numFmtId="0" fontId="20" fillId="0" borderId="0" xfId="0" applyFont="1"/>
    <xf numFmtId="0" fontId="22" fillId="0" borderId="0" xfId="0" applyFont="1"/>
    <xf numFmtId="0" fontId="23" fillId="0" borderId="0" xfId="0" applyFont="1" applyAlignment="1">
      <alignment wrapText="1"/>
    </xf>
    <xf numFmtId="0" fontId="23" fillId="0" borderId="0" xfId="0" applyFont="1"/>
    <xf numFmtId="0" fontId="23" fillId="0" borderId="0" xfId="0" applyFont="1" applyAlignment="1">
      <alignment vertical="center"/>
    </xf>
    <xf numFmtId="0" fontId="21" fillId="0" borderId="0" xfId="0" applyFont="1"/>
    <xf numFmtId="0" fontId="23" fillId="0" borderId="2" xfId="0" applyFont="1" applyBorder="1" applyAlignment="1">
      <alignment horizontal="center"/>
    </xf>
    <xf numFmtId="0" fontId="23" fillId="0" borderId="0" xfId="0" applyFont="1" applyAlignment="1">
      <alignment vertical="center" wrapText="1"/>
    </xf>
    <xf numFmtId="0" fontId="22" fillId="0" borderId="0" xfId="0" applyFont="1" applyAlignment="1">
      <alignment vertical="center" wrapText="1"/>
    </xf>
    <xf numFmtId="49" fontId="3" fillId="2" borderId="8" xfId="0" applyNumberFormat="1" applyFont="1" applyFill="1" applyBorder="1"/>
    <xf numFmtId="0" fontId="0" fillId="2" borderId="8" xfId="0" applyFill="1" applyBorder="1"/>
    <xf numFmtId="49" fontId="24" fillId="16" borderId="2" xfId="0" applyNumberFormat="1" applyFont="1" applyFill="1" applyBorder="1" applyAlignment="1">
      <alignment horizontal="center" vertical="center"/>
    </xf>
    <xf numFmtId="49" fontId="17" fillId="2" borderId="8" xfId="0" applyNumberFormat="1" applyFont="1" applyFill="1" applyBorder="1" applyAlignment="1">
      <alignment vertical="center"/>
    </xf>
    <xf numFmtId="0" fontId="12"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49" fontId="25" fillId="16" borderId="2" xfId="0" applyNumberFormat="1" applyFont="1" applyFill="1" applyBorder="1" applyAlignment="1">
      <alignment horizontal="center" vertical="center"/>
    </xf>
    <xf numFmtId="49" fontId="25" fillId="16" borderId="2" xfId="0" applyNumberFormat="1" applyFont="1" applyFill="1" applyBorder="1" applyAlignment="1">
      <alignment horizontal="center"/>
    </xf>
    <xf numFmtId="0" fontId="25" fillId="16" borderId="2" xfId="0" applyFont="1" applyFill="1" applyBorder="1" applyAlignment="1">
      <alignment horizontal="left"/>
    </xf>
    <xf numFmtId="49" fontId="25" fillId="16" borderId="2" xfId="0" applyNumberFormat="1" applyFont="1" applyFill="1" applyBorder="1" applyAlignment="1" quotePrefix="1">
      <alignment horizontal="center"/>
    </xf>
    <xf numFmtId="49" fontId="26" fillId="16" borderId="9" xfId="0" applyNumberFormat="1" applyFont="1" applyFill="1" applyBorder="1" applyAlignment="1">
      <alignment horizontal="center" vertical="center"/>
    </xf>
    <xf numFmtId="49" fontId="27" fillId="16" borderId="2" xfId="0" applyNumberFormat="1" applyFont="1" applyFill="1" applyBorder="1" applyAlignment="1">
      <alignment horizontal="center" vertical="center"/>
    </xf>
    <xf numFmtId="0" fontId="27" fillId="16" borderId="2" xfId="0" applyFont="1" applyFill="1" applyBorder="1" applyAlignment="1">
      <alignment horizontal="center" vertical="center"/>
    </xf>
    <xf numFmtId="0" fontId="27" fillId="16" borderId="2" xfId="0" applyFont="1" applyFill="1" applyBorder="1" applyAlignment="1">
      <alignment vertical="center"/>
    </xf>
    <xf numFmtId="0" fontId="0" fillId="0" borderId="2" xfId="0" applyBorder="1" applyAlignment="1">
      <alignment horizontal="left" wrapText="1" indent="2"/>
    </xf>
    <xf numFmtId="0" fontId="4" fillId="0" borderId="2" xfId="0" applyFont="1" applyBorder="1"/>
    <xf numFmtId="0" fontId="21" fillId="0" borderId="0" xfId="0" applyFont="1" applyAlignment="1">
      <alignment vertical="center"/>
    </xf>
    <xf numFmtId="0" fontId="0" fillId="0" borderId="2" xfId="0" applyBorder="1" applyAlignment="1">
      <alignment horizontal="left" vertical="center"/>
    </xf>
    <xf numFmtId="0" fontId="0" fillId="0" borderId="2" xfId="0" applyBorder="1" applyAlignment="1">
      <alignment horizontal="left" vertical="center" wrapText="1" indent="2"/>
    </xf>
    <xf numFmtId="0" fontId="12" fillId="2" borderId="8" xfId="0" applyFont="1" applyFill="1" applyBorder="1" applyAlignment="1">
      <alignment horizontal="left" vertical="center" wrapText="1"/>
    </xf>
    <xf numFmtId="0" fontId="28" fillId="0" borderId="2" xfId="0" applyFont="1" applyBorder="1" applyAlignment="1">
      <alignment horizontal="left" vertical="center" wrapText="1"/>
    </xf>
    <xf numFmtId="0" fontId="0" fillId="0" borderId="2" xfId="0" applyBorder="1" applyAlignment="1">
      <alignment horizontal="left" vertical="center" wrapText="1"/>
    </xf>
    <xf numFmtId="0" fontId="10" fillId="17" borderId="0" xfId="21" applyFont="1" applyFill="1" applyAlignment="1">
      <alignment vertical="center"/>
      <protection/>
    </xf>
    <xf numFmtId="0" fontId="28" fillId="0" borderId="2" xfId="0" applyFont="1" applyBorder="1" applyAlignment="1">
      <alignment horizontal="left" vertical="center"/>
    </xf>
    <xf numFmtId="0" fontId="27" fillId="16" borderId="2" xfId="0" applyFont="1" applyFill="1" applyBorder="1" applyAlignment="1" quotePrefix="1">
      <alignment horizontal="center" vertical="center"/>
    </xf>
    <xf numFmtId="0" fontId="23" fillId="18" borderId="2" xfId="0" applyFont="1" applyFill="1" applyBorder="1" applyAlignment="1">
      <alignment horizontal="left" vertical="center" wrapText="1"/>
    </xf>
    <xf numFmtId="0" fontId="23" fillId="19" borderId="2" xfId="0" applyFont="1" applyFill="1" applyBorder="1" applyAlignment="1">
      <alignment horizontal="left" vertical="center" wrapText="1"/>
    </xf>
    <xf numFmtId="0" fontId="23" fillId="19" borderId="2" xfId="0" applyFont="1" applyFill="1" applyBorder="1"/>
    <xf numFmtId="49" fontId="19" fillId="2" borderId="8" xfId="0" applyNumberFormat="1" applyFont="1" applyFill="1" applyBorder="1" applyAlignment="1">
      <alignment vertical="center"/>
    </xf>
    <xf numFmtId="0" fontId="3" fillId="2" borderId="8" xfId="0" applyFont="1" applyFill="1" applyBorder="1" applyAlignment="1">
      <alignment vertical="center"/>
    </xf>
    <xf numFmtId="0" fontId="2" fillId="0" borderId="0" xfId="39">
      <alignment/>
      <protection/>
    </xf>
    <xf numFmtId="0" fontId="11" fillId="2" borderId="0" xfId="39" applyFont="1" applyFill="1">
      <alignment/>
      <protection/>
    </xf>
    <xf numFmtId="0" fontId="0" fillId="20" borderId="2" xfId="0" applyFill="1" applyBorder="1" applyProtection="1">
      <protection locked="0"/>
    </xf>
    <xf numFmtId="0" fontId="23" fillId="20" borderId="2" xfId="0" applyFont="1" applyFill="1" applyBorder="1" applyAlignment="1" applyProtection="1">
      <alignment horizontal="center"/>
      <protection locked="0"/>
    </xf>
    <xf numFmtId="0" fontId="23" fillId="20" borderId="2" xfId="0" applyFont="1" applyFill="1" applyBorder="1" applyProtection="1">
      <protection locked="0"/>
    </xf>
    <xf numFmtId="0" fontId="7" fillId="2" borderId="5" xfId="31" applyFill="1" applyBorder="1" applyAlignment="1" applyProtection="1">
      <alignment/>
      <protection/>
    </xf>
    <xf numFmtId="0" fontId="7" fillId="2" borderId="10" xfId="31" applyFill="1" applyBorder="1" applyAlignment="1" applyProtection="1">
      <alignment/>
      <protection/>
    </xf>
    <xf numFmtId="0" fontId="5" fillId="2" borderId="0" xfId="21" applyAlignment="1">
      <alignment vertical="center"/>
      <protection/>
    </xf>
    <xf numFmtId="0" fontId="9" fillId="2" borderId="4" xfId="21" applyFont="1" applyBorder="1" applyAlignment="1">
      <alignment/>
      <protection/>
    </xf>
    <xf numFmtId="0" fontId="5" fillId="2" borderId="4" xfId="21" applyBorder="1" applyAlignment="1">
      <alignment vertical="center"/>
      <protection/>
    </xf>
    <xf numFmtId="0" fontId="10" fillId="2" borderId="11" xfId="21" applyFont="1" applyBorder="1" applyAlignment="1">
      <alignment vertical="center"/>
      <protection/>
    </xf>
    <xf numFmtId="1" fontId="5" fillId="7" borderId="6" xfId="102" applyFont="1" applyBorder="1" applyAlignment="1">
      <alignment horizontal="center" vertical="center"/>
      <protection/>
    </xf>
    <xf numFmtId="1" fontId="0" fillId="4" borderId="12" xfId="91" applyFont="1" applyBorder="1" applyAlignment="1">
      <alignment horizontal="center" vertical="center"/>
      <protection/>
    </xf>
    <xf numFmtId="0" fontId="9" fillId="2" borderId="9" xfId="0" applyFont="1" applyFill="1" applyBorder="1" applyAlignment="1">
      <alignment horizontal="left" vertical="center"/>
    </xf>
    <xf numFmtId="0" fontId="9" fillId="2" borderId="13" xfId="0" applyFont="1" applyFill="1" applyBorder="1" applyAlignment="1">
      <alignment horizontal="left" vertical="center"/>
    </xf>
    <xf numFmtId="0" fontId="7" fillId="2" borderId="13" xfId="0" applyFont="1" applyFill="1" applyBorder="1" applyAlignment="1">
      <alignment vertical="center"/>
    </xf>
    <xf numFmtId="3" fontId="5" fillId="2" borderId="13" xfId="110" applyFont="1" applyBorder="1" applyAlignment="1">
      <alignment horizontal="right" vertical="center"/>
      <protection/>
    </xf>
    <xf numFmtId="0" fontId="5" fillId="2" borderId="13" xfId="0" applyFont="1" applyFill="1" applyBorder="1" applyAlignment="1">
      <alignment vertical="center"/>
    </xf>
    <xf numFmtId="0" fontId="5" fillId="2" borderId="0" xfId="0" applyFont="1" applyFill="1" applyAlignment="1">
      <alignment vertical="center"/>
    </xf>
    <xf numFmtId="0" fontId="5" fillId="2" borderId="4" xfId="0" applyFont="1" applyFill="1" applyBorder="1" applyAlignment="1">
      <alignment vertical="center"/>
    </xf>
    <xf numFmtId="0" fontId="10" fillId="2" borderId="13" xfId="0" applyFont="1" applyFill="1" applyBorder="1" applyAlignment="1">
      <alignment vertical="center"/>
    </xf>
    <xf numFmtId="0" fontId="5" fillId="2" borderId="14" xfId="0" applyFont="1" applyFill="1" applyBorder="1" applyAlignment="1">
      <alignment horizontal="center" vertical="center"/>
    </xf>
    <xf numFmtId="0" fontId="5" fillId="2" borderId="15" xfId="0" applyFont="1" applyFill="1" applyBorder="1" applyAlignment="1">
      <alignment horizontal="left" vertical="center"/>
    </xf>
    <xf numFmtId="0" fontId="5" fillId="2" borderId="8" xfId="0" applyFont="1" applyFill="1" applyBorder="1" applyAlignment="1">
      <alignment vertical="center"/>
    </xf>
    <xf numFmtId="0" fontId="5" fillId="2" borderId="16" xfId="0" applyFont="1" applyFill="1" applyBorder="1" applyAlignment="1">
      <alignment horizontal="center" vertical="center"/>
    </xf>
    <xf numFmtId="0" fontId="5" fillId="2" borderId="17" xfId="0" applyFont="1" applyFill="1" applyBorder="1" applyAlignment="1">
      <alignment horizontal="left" vertical="center"/>
    </xf>
    <xf numFmtId="0" fontId="10" fillId="2" borderId="0" xfId="0" applyFont="1" applyFill="1" applyAlignment="1">
      <alignment vertical="center"/>
    </xf>
    <xf numFmtId="0" fontId="5" fillId="2" borderId="1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8" xfId="0" applyFont="1" applyFill="1" applyBorder="1" applyAlignment="1">
      <alignment horizontal="left" vertical="center"/>
    </xf>
    <xf numFmtId="0" fontId="5" fillId="2" borderId="18" xfId="0" applyFont="1" applyFill="1" applyBorder="1" applyAlignment="1">
      <alignment horizontal="center" vertical="center"/>
    </xf>
    <xf numFmtId="0" fontId="5" fillId="2" borderId="17" xfId="0" applyFont="1" applyFill="1" applyBorder="1" applyAlignment="1">
      <alignment horizontal="center" vertical="center"/>
    </xf>
    <xf numFmtId="3" fontId="5" fillId="2" borderId="15" xfId="0" applyNumberFormat="1" applyFont="1" applyFill="1" applyBorder="1" applyAlignment="1">
      <alignment horizontal="left" vertical="center"/>
    </xf>
    <xf numFmtId="0" fontId="5" fillId="2" borderId="19" xfId="0" applyFont="1" applyFill="1" applyBorder="1" applyAlignment="1">
      <alignment horizontal="left" vertical="center"/>
    </xf>
    <xf numFmtId="0" fontId="5" fillId="2" borderId="20" xfId="0" applyFont="1" applyFill="1" applyBorder="1" applyAlignment="1">
      <alignment vertical="center"/>
    </xf>
    <xf numFmtId="0" fontId="5" fillId="2" borderId="21" xfId="0" applyFont="1" applyFill="1" applyBorder="1" applyAlignment="1">
      <alignment vertical="center"/>
    </xf>
    <xf numFmtId="0" fontId="5" fillId="2" borderId="22" xfId="0" applyFont="1" applyFill="1" applyBorder="1" applyAlignment="1">
      <alignment horizontal="center" vertical="center"/>
    </xf>
    <xf numFmtId="0" fontId="10" fillId="2" borderId="23" xfId="0" applyFont="1" applyFill="1" applyBorder="1" applyAlignment="1">
      <alignment vertical="center"/>
    </xf>
    <xf numFmtId="0" fontId="5" fillId="2" borderId="24" xfId="0" applyFont="1" applyFill="1" applyBorder="1" applyAlignment="1">
      <alignment horizontal="left" vertical="center"/>
    </xf>
    <xf numFmtId="0" fontId="24" fillId="16" borderId="25" xfId="39" applyFont="1" applyFill="1" applyBorder="1" applyAlignment="1">
      <alignment horizontal="left" vertical="center"/>
      <protection/>
    </xf>
    <xf numFmtId="0" fontId="4" fillId="20" borderId="25" xfId="39" applyFont="1" applyFill="1" applyBorder="1" applyAlignment="1" applyProtection="1">
      <alignment horizontal="center"/>
      <protection locked="0"/>
    </xf>
    <xf numFmtId="0" fontId="0" fillId="20" borderId="25" xfId="39" applyFont="1" applyFill="1" applyBorder="1" applyAlignment="1" applyProtection="1">
      <alignment horizontal="center"/>
      <protection locked="0"/>
    </xf>
    <xf numFmtId="0" fontId="10" fillId="21" borderId="25" xfId="21" applyFont="1" applyFill="1" applyBorder="1" applyAlignment="1">
      <alignment vertical="center"/>
      <protection/>
    </xf>
    <xf numFmtId="0" fontId="0" fillId="20" borderId="26" xfId="39" applyFont="1" applyFill="1" applyBorder="1" applyAlignment="1" applyProtection="1">
      <alignment horizontal="center"/>
      <protection locked="0"/>
    </xf>
    <xf numFmtId="14" fontId="0" fillId="20" borderId="26" xfId="39" applyNumberFormat="1" applyFont="1" applyFill="1" applyBorder="1" applyAlignment="1" applyProtection="1">
      <alignment horizontal="center"/>
      <protection locked="0"/>
    </xf>
    <xf numFmtId="0" fontId="10" fillId="21" borderId="27" xfId="21" applyFont="1" applyFill="1" applyBorder="1" applyAlignment="1">
      <alignment vertical="center"/>
      <protection/>
    </xf>
    <xf numFmtId="14" fontId="0" fillId="20" borderId="25" xfId="39" applyNumberFormat="1" applyFont="1" applyFill="1" applyBorder="1" applyAlignment="1" applyProtection="1">
      <alignment horizontal="right"/>
      <protection locked="0"/>
    </xf>
    <xf numFmtId="0" fontId="23" fillId="18" borderId="2" xfId="0" applyFont="1" applyFill="1" applyBorder="1" applyAlignment="1">
      <alignment wrapText="1"/>
    </xf>
    <xf numFmtId="0" fontId="23" fillId="19" borderId="2" xfId="0" applyFont="1" applyFill="1" applyBorder="1" applyAlignment="1">
      <alignment wrapText="1"/>
    </xf>
    <xf numFmtId="49" fontId="21" fillId="0" borderId="0" xfId="0" applyNumberFormat="1" applyFont="1" applyAlignment="1">
      <alignment horizontal="left"/>
    </xf>
    <xf numFmtId="0" fontId="24" fillId="16" borderId="5" xfId="0" applyFont="1" applyFill="1" applyBorder="1" applyAlignment="1">
      <alignment horizontal="left" vertical="center"/>
    </xf>
    <xf numFmtId="0" fontId="24" fillId="16" borderId="10" xfId="0" applyFont="1" applyFill="1" applyBorder="1" applyAlignment="1">
      <alignment horizontal="left" vertical="center"/>
    </xf>
    <xf numFmtId="0" fontId="24" fillId="16" borderId="9" xfId="0" applyFont="1" applyFill="1" applyBorder="1" applyAlignment="1">
      <alignment horizontal="left" vertical="center"/>
    </xf>
    <xf numFmtId="0" fontId="24" fillId="16" borderId="13" xfId="0" applyFont="1" applyFill="1" applyBorder="1" applyAlignment="1">
      <alignment horizontal="left" vertical="center"/>
    </xf>
  </cellXfs>
  <cellStyles count="167">
    <cellStyle name="Normal" xfId="0"/>
    <cellStyle name="Percent" xfId="15"/>
    <cellStyle name="Currency" xfId="16"/>
    <cellStyle name="Currency [0]" xfId="17"/>
    <cellStyle name="Comma" xfId="18"/>
    <cellStyle name="Comma [0]" xfId="19"/>
    <cellStyle name="Normal 2 2 2" xfId="20"/>
    <cellStyle name="Normal 3" xfId="21"/>
    <cellStyle name="inputExposure" xfId="22"/>
    <cellStyle name="showCheckYN" xfId="23"/>
    <cellStyle name="supText" xfId="24"/>
    <cellStyle name="supInt" xfId="25"/>
    <cellStyle name="supSelection" xfId="26"/>
    <cellStyle name="supPercentageM" xfId="27"/>
    <cellStyle name="supParameterE" xfId="28"/>
    <cellStyle name="showParameterE" xfId="29"/>
    <cellStyle name="supDate" xfId="30"/>
    <cellStyle name="Heading 1 2" xfId="31"/>
    <cellStyle name="Heading 2 2" xfId="32"/>
    <cellStyle name="sup2Int" xfId="33"/>
    <cellStyle name="showExposure" xfId="34"/>
    <cellStyle name="HeadingTable" xfId="35"/>
    <cellStyle name="greyed" xfId="36"/>
    <cellStyle name="inputSelection" xfId="37"/>
    <cellStyle name="Standard 3" xfId="38"/>
    <cellStyle name="Normal 9" xfId="39"/>
    <cellStyle name="Normal 10" xfId="40"/>
    <cellStyle name="Normal 2" xfId="41"/>
    <cellStyle name="checkExposure" xfId="42"/>
    <cellStyle name="checkResult" xfId="43"/>
    <cellStyle name="highlightExposure" xfId="44"/>
    <cellStyle name="highlightPD" xfId="45"/>
    <cellStyle name="highlightPercentage" xfId="46"/>
    <cellStyle name="highlightText" xfId="47"/>
    <cellStyle name="inputDate" xfId="48"/>
    <cellStyle name="inputMaturity" xfId="49"/>
    <cellStyle name="inputParameterE" xfId="50"/>
    <cellStyle name="inputPD" xfId="51"/>
    <cellStyle name="inputPercentage" xfId="52"/>
    <cellStyle name="inputPercentageL" xfId="53"/>
    <cellStyle name="inputPercentageS" xfId="54"/>
    <cellStyle name="inputText" xfId="55"/>
    <cellStyle name="optionalExposure" xfId="56"/>
    <cellStyle name="optionalMaturity" xfId="57"/>
    <cellStyle name="optionalPD" xfId="58"/>
    <cellStyle name="optionalPercentage" xfId="59"/>
    <cellStyle name="optionalPercentageL" xfId="60"/>
    <cellStyle name="optionalPercentageS" xfId="61"/>
    <cellStyle name="optionalSelection" xfId="62"/>
    <cellStyle name="optionalText" xfId="63"/>
    <cellStyle name="reviseExposure" xfId="64"/>
    <cellStyle name="showParameterS" xfId="65"/>
    <cellStyle name="showPD" xfId="66"/>
    <cellStyle name="showPercentage" xfId="67"/>
    <cellStyle name="showSelection" xfId="68"/>
    <cellStyle name="sup2Date" xfId="69"/>
    <cellStyle name="sup2ParameterE" xfId="70"/>
    <cellStyle name="sup2Percentage" xfId="71"/>
    <cellStyle name="sup2PercentageL" xfId="72"/>
    <cellStyle name="sup2PercentageM" xfId="73"/>
    <cellStyle name="sup2Selection" xfId="74"/>
    <cellStyle name="sup2Text" xfId="75"/>
    <cellStyle name="sup3ParameterE" xfId="76"/>
    <cellStyle name="sup3Percentage" xfId="77"/>
    <cellStyle name="supFloat" xfId="78"/>
    <cellStyle name="supParameterS" xfId="79"/>
    <cellStyle name="supPD" xfId="80"/>
    <cellStyle name="supPercentage" xfId="81"/>
    <cellStyle name="supPercentageL" xfId="82"/>
    <cellStyle name="supText 2" xfId="83"/>
    <cellStyle name="supSelection 2" xfId="84"/>
    <cellStyle name="supPercentageM 2" xfId="85"/>
    <cellStyle name="supPercentageL 2" xfId="86"/>
    <cellStyle name="supPercentage 2" xfId="87"/>
    <cellStyle name="supPD 2" xfId="88"/>
    <cellStyle name="supParameterS 2" xfId="89"/>
    <cellStyle name="supParameterE 2" xfId="90"/>
    <cellStyle name="supInt 2" xfId="91"/>
    <cellStyle name="supFloat 2" xfId="92"/>
    <cellStyle name="supDate 2" xfId="93"/>
    <cellStyle name="sup3Percentage 2" xfId="94"/>
    <cellStyle name="sup3ParameterE 2" xfId="95"/>
    <cellStyle name="sup2Text 2" xfId="96"/>
    <cellStyle name="sup2Selection 2" xfId="97"/>
    <cellStyle name="sup2PercentageM 2" xfId="98"/>
    <cellStyle name="sup2PercentageL 2" xfId="99"/>
    <cellStyle name="sup2Percentage 2" xfId="100"/>
    <cellStyle name="sup2ParameterE 2" xfId="101"/>
    <cellStyle name="sup2Int 2" xfId="102"/>
    <cellStyle name="sup2Date 2" xfId="103"/>
    <cellStyle name="showSelection 2" xfId="104"/>
    <cellStyle name="showPercentage 2" xfId="105"/>
    <cellStyle name="showPD 2" xfId="106"/>
    <cellStyle name="showParameterS 2" xfId="107"/>
    <cellStyle name="Warning Text 2" xfId="108"/>
    <cellStyle name="showParameterE 2" xfId="109"/>
    <cellStyle name="showExposure 2" xfId="110"/>
    <cellStyle name="showCheckYN 2" xfId="111"/>
    <cellStyle name="reviseExposure 2" xfId="112"/>
    <cellStyle name="optionalDate" xfId="113"/>
    <cellStyle name="HeadingTable 2" xfId="114"/>
    <cellStyle name="greyed 2" xfId="115"/>
    <cellStyle name="Heading 2 3" xfId="116"/>
    <cellStyle name="checkResult 2" xfId="117"/>
    <cellStyle name="Heading 2 3" xfId="118"/>
    <cellStyle name="Heading 2 2 2" xfId="119"/>
    <cellStyle name="Heading 2 3" xfId="120"/>
    <cellStyle name="Heading 2 2 2" xfId="121"/>
    <cellStyle name="Heading 2 3" xfId="122"/>
    <cellStyle name="Heading 2 2 2" xfId="123"/>
    <cellStyle name="Heading 2 3" xfId="124"/>
    <cellStyle name="Heading 2 2 2" xfId="125"/>
    <cellStyle name="Heading 2 3" xfId="126"/>
    <cellStyle name="Heading 2 2 2" xfId="127"/>
    <cellStyle name="Heading 2 3" xfId="128"/>
    <cellStyle name="Heading 2 2 2" xfId="129"/>
    <cellStyle name="Heading 2 3" xfId="130"/>
    <cellStyle name="checkExposure 2" xfId="131"/>
    <cellStyle name="Heading 2 2 2" xfId="132"/>
    <cellStyle name="Heading 2 3" xfId="133"/>
    <cellStyle name="Heading 2 2 2" xfId="134"/>
    <cellStyle name="Heading 2 3" xfId="135"/>
    <cellStyle name="Heading 2 2 2" xfId="136"/>
    <cellStyle name="Heading 2 3" xfId="137"/>
    <cellStyle name="Heading 2 2 2" xfId="138"/>
    <cellStyle name="Heading 2 3" xfId="139"/>
    <cellStyle name="Heading 2 2 2" xfId="140"/>
    <cellStyle name="Heading 2 3" xfId="141"/>
    <cellStyle name="Heading 2 2 2" xfId="142"/>
    <cellStyle name="Heading 2 3" xfId="143"/>
    <cellStyle name="showCheck" xfId="144"/>
    <cellStyle name="Standard" xfId="145"/>
    <cellStyle name="Percent 2" xfId="146"/>
    <cellStyle name="showDate" xfId="147"/>
    <cellStyle name="optionalDate 2" xfId="148"/>
    <cellStyle name="Heading 2 3" xfId="149"/>
    <cellStyle name="Heading 2 3" xfId="150"/>
    <cellStyle name="Heading 2 2 2" xfId="151"/>
    <cellStyle name="Heading 2 3" xfId="152"/>
    <cellStyle name="Heading 2 2 2" xfId="153"/>
    <cellStyle name="Heading 2 3" xfId="154"/>
    <cellStyle name="Heading 2 2 2" xfId="155"/>
    <cellStyle name="Heading 2 3" xfId="156"/>
    <cellStyle name="Heading 2 2 2" xfId="157"/>
    <cellStyle name="Heading 2 3" xfId="158"/>
    <cellStyle name="Heading 2 2 2" xfId="159"/>
    <cellStyle name="Heading 2 3" xfId="160"/>
    <cellStyle name="Heading 2 2 2" xfId="161"/>
    <cellStyle name="Heading 2 3" xfId="162"/>
    <cellStyle name="Heading 2 2 2" xfId="163"/>
    <cellStyle name="Heading 2 3" xfId="164"/>
    <cellStyle name="Heading 2 2 2" xfId="165"/>
    <cellStyle name="Heading 2 3" xfId="166"/>
    <cellStyle name="Heading 2 2 2" xfId="167"/>
    <cellStyle name="Heading 2 3" xfId="168"/>
    <cellStyle name="Heading 2 2 2" xfId="169"/>
    <cellStyle name="Heading 2 3" xfId="170"/>
    <cellStyle name="Heading 2 2 2" xfId="171"/>
    <cellStyle name="Heading 2 3" xfId="172"/>
    <cellStyle name="Heading 2 2 2" xfId="173"/>
    <cellStyle name="Heading 2 3" xfId="174"/>
    <cellStyle name="showDate 2" xfId="175"/>
    <cellStyle name="Normal 2 2" xfId="176"/>
    <cellStyle name="Normal 4" xfId="177"/>
    <cellStyle name="Normal 5" xfId="178"/>
    <cellStyle name="Normal 9 2" xfId="179"/>
    <cellStyle name="Normal 6" xfId="180"/>
  </cellStyles>
  <dxfs count="10">
    <dxf>
      <font>
        <color theme="6"/>
      </font>
      <fill>
        <patternFill>
          <bgColor theme="0"/>
        </patternFill>
      </fill>
      <border/>
    </dxf>
    <dxf>
      <font>
        <color theme="7"/>
      </font>
      <fill>
        <patternFill>
          <bgColor theme="0"/>
        </patternFill>
      </fill>
      <border/>
    </dxf>
    <dxf>
      <font>
        <color theme="6"/>
      </font>
      <fill>
        <patternFill>
          <bgColor theme="0"/>
        </patternFill>
      </fill>
      <border/>
    </dxf>
    <dxf>
      <font>
        <color theme="7"/>
      </font>
      <fill>
        <patternFill>
          <bgColor theme="0"/>
        </patternFill>
      </fill>
      <border/>
    </dxf>
    <dxf>
      <font>
        <color theme="6"/>
      </font>
      <fill>
        <patternFill>
          <bgColor theme="0"/>
        </patternFill>
      </fill>
      <border/>
    </dxf>
    <dxf>
      <font>
        <color theme="7"/>
      </font>
      <fill>
        <patternFill>
          <bgColor theme="0"/>
        </patternFill>
      </fill>
      <border/>
    </dxf>
    <dxf>
      <font>
        <color theme="6"/>
      </font>
      <fill>
        <patternFill>
          <bgColor theme="0"/>
        </patternFill>
      </fill>
      <border/>
    </dxf>
    <dxf>
      <font>
        <color theme="7"/>
      </font>
      <fill>
        <patternFill>
          <bgColor theme="0"/>
        </patternFill>
      </fill>
      <border/>
    </dxf>
    <dxf>
      <font>
        <color theme="6"/>
      </font>
      <fill>
        <patternFill>
          <bgColor theme="0"/>
        </patternFill>
      </fill>
      <border/>
    </dxf>
    <dxf>
      <font>
        <color theme="7"/>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EBA colours">
      <a:dk1>
        <a:sysClr val="windowText" lastClr="000000"/>
      </a:dk1>
      <a:lt1>
        <a:sysClr val="window" lastClr="FFFFFF"/>
      </a:lt1>
      <a:dk2>
        <a:srgbClr val="2F5773"/>
      </a:dk2>
      <a:lt2>
        <a:srgbClr val="E98E31"/>
      </a:lt2>
      <a:accent1>
        <a:srgbClr val="2F5773"/>
      </a:accent1>
      <a:accent2>
        <a:srgbClr val="E98E31"/>
      </a:accent2>
      <a:accent3>
        <a:srgbClr val="D44D2A"/>
      </a:accent3>
      <a:accent4>
        <a:srgbClr val="49AB74"/>
      </a:accent4>
      <a:accent5>
        <a:srgbClr val="52666E"/>
      </a:accent5>
      <a:accent6>
        <a:srgbClr val="163A5A"/>
      </a:accent6>
      <a:hlink>
        <a:srgbClr val="0A0AFF"/>
      </a:hlink>
      <a:folHlink>
        <a:srgbClr val="AD43A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E12"/>
  <sheetViews>
    <sheetView showGridLines="0" zoomScaleSheetLayoutView="100" workbookViewId="0" topLeftCell="A1">
      <selection activeCell="C10" sqref="C10"/>
    </sheetView>
  </sheetViews>
  <sheetFormatPr defaultColWidth="0" defaultRowHeight="12.75" zeroHeight="1"/>
  <cols>
    <col min="1" max="1" width="2.75390625" style="0" customWidth="1"/>
    <col min="2" max="2" width="27.00390625" style="0" customWidth="1"/>
    <col min="3" max="3" width="31.625" style="0" customWidth="1"/>
    <col min="4" max="4" width="19.375" style="0" customWidth="1"/>
    <col min="5" max="5" width="2.75390625" style="0" customWidth="1"/>
    <col min="6" max="16384" width="9.00390625" style="0" hidden="1" customWidth="1"/>
  </cols>
  <sheetData>
    <row r="1" spans="1:4" s="11" customFormat="1" ht="50.15" customHeight="1">
      <c r="A1" s="38" t="s">
        <v>0</v>
      </c>
      <c r="B1" s="10"/>
      <c r="C1" s="10"/>
      <c r="D1" s="39" t="str">
        <f>CONCATENATE("Version ",Parameters!C4,".",Parameters!D4)</f>
        <v>Version 1.0</v>
      </c>
    </row>
    <row r="2" spans="1:5" ht="25" customHeight="1">
      <c r="A2" s="32" t="s">
        <v>1</v>
      </c>
      <c r="B2" s="32"/>
      <c r="C2" s="32"/>
      <c r="D2" s="32"/>
      <c r="E2" s="32"/>
    </row>
    <row r="3" spans="2:4" ht="12.75" customHeight="1">
      <c r="B3" s="40"/>
      <c r="C3" s="40"/>
      <c r="D3" s="40"/>
    </row>
    <row r="4" spans="2:4" ht="12.75">
      <c r="B4" s="79" t="s">
        <v>2</v>
      </c>
      <c r="C4" s="80"/>
      <c r="D4" s="41"/>
    </row>
    <row r="5" spans="2:4" ht="12.75">
      <c r="B5" s="79" t="s">
        <v>3</v>
      </c>
      <c r="C5" s="81"/>
      <c r="D5" s="41"/>
    </row>
    <row r="6" spans="2:4" ht="16">
      <c r="B6" s="79" t="s">
        <v>4</v>
      </c>
      <c r="C6" s="83"/>
      <c r="D6" s="82" t="str">
        <f>IF(ISBLANK(C6),"",VLOOKUP($C$6,CountryT,2,0))</f>
        <v/>
      </c>
    </row>
    <row r="7" spans="2:4" ht="12.75">
      <c r="B7" s="79" t="s">
        <v>5</v>
      </c>
      <c r="C7" s="81"/>
      <c r="D7" s="41"/>
    </row>
    <row r="8" spans="2:4" ht="12.75">
      <c r="B8" s="79" t="s">
        <v>6</v>
      </c>
      <c r="C8" s="86">
        <v>45291</v>
      </c>
      <c r="D8" s="41"/>
    </row>
    <row r="9" spans="2:4" ht="16">
      <c r="B9" s="79" t="s">
        <v>7</v>
      </c>
      <c r="C9" s="84"/>
      <c r="D9" s="85" t="str">
        <f>IF(ISBLANK(C9),"",VLOOKUP($C$9,CurrencyT,2,0))</f>
        <v/>
      </c>
    </row>
    <row r="10" spans="2:4" ht="16">
      <c r="B10" s="79" t="s">
        <v>8</v>
      </c>
      <c r="C10" s="83"/>
      <c r="D10" s="82" t="str">
        <f>IF(ISBLANK(C10),"",VLOOKUP($C$10,UnitT,2,0))</f>
        <v/>
      </c>
    </row>
    <row r="11" spans="2:4" ht="12.75">
      <c r="B11" s="79" t="s">
        <v>9</v>
      </c>
      <c r="C11" s="81"/>
      <c r="D11" s="41"/>
    </row>
    <row r="12" spans="2:4" ht="12.75" customHeight="1">
      <c r="B12" s="40"/>
      <c r="C12" s="40"/>
      <c r="D12" s="40"/>
    </row>
  </sheetData>
  <sheetProtection algorithmName="SHA-512" hashValue="KypARlrifAayknLSp3C0rWnduvgMuFgasSRgp8mKf+ItyP0I72aIdPN6X5uNEy/yR+LAYWSsKaVDzn11mOMoZA==" saltValue="O9KrLrS3eYe7wikyA3MNJg==" spinCount="100000" sheet="1" objects="1" scenarios="1"/>
  <dataValidations count="4">
    <dataValidation type="list" allowBlank="1" showInputMessage="1" showErrorMessage="1" sqref="C7">
      <formula1>Conso</formula1>
    </dataValidation>
    <dataValidation type="list" allowBlank="1" showInputMessage="1" showErrorMessage="1" sqref="C6">
      <formula1>CountryW</formula1>
    </dataValidation>
    <dataValidation type="list" allowBlank="1" showInputMessage="1" showErrorMessage="1" sqref="C10">
      <formula1>UnitW</formula1>
    </dataValidation>
    <dataValidation type="list" allowBlank="1" showInputMessage="1" showErrorMessage="1" sqref="C9">
      <formula1>CurrencyW</formula1>
    </dataValidation>
  </dataValidations>
  <printOptions/>
  <pageMargins left="0.7" right="0.7" top="0.75" bottom="0.75" header="0.3" footer="0.3"/>
  <pageSetup horizontalDpi="1200" verticalDpi="1200" orientation="portrait" scale="76" r:id="rId1"/>
  <headerFooter>
    <oddHeader>&amp;L&amp;"Calibri"&amp;12&amp;K000000 EBA Regular Use&amp;1#_x000D_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01947-DE1D-43F9-BD3C-D84A08E76D06}">
  <sheetPr>
    <tabColor theme="4"/>
  </sheetPr>
  <dimension ref="A1:J44"/>
  <sheetViews>
    <sheetView showGridLines="0" tabSelected="1" zoomScale="85" zoomScaleNormal="85" workbookViewId="0" topLeftCell="A1">
      <selection activeCell="B11" sqref="B11"/>
    </sheetView>
  </sheetViews>
  <sheetFormatPr defaultColWidth="0" defaultRowHeight="12.75" zeroHeight="1"/>
  <cols>
    <col min="1" max="1" width="2.75390625" style="5" customWidth="1"/>
    <col min="2" max="2" width="12.50390625" style="5" customWidth="1"/>
    <col min="3" max="3" width="80.00390625" style="4" customWidth="1"/>
    <col min="4" max="4" width="33.25390625" style="4" customWidth="1"/>
    <col min="5" max="5" width="80.375" style="4" customWidth="1"/>
    <col min="6" max="6" width="111.25390625" style="4" customWidth="1"/>
    <col min="7" max="7" width="2.75390625" style="4" customWidth="1"/>
    <col min="8" max="10" width="0" style="4" hidden="1" customWidth="1"/>
    <col min="11" max="16384" width="9.00390625" style="4" hidden="1" customWidth="1"/>
  </cols>
  <sheetData>
    <row r="1" spans="1:10" s="11" customFormat="1" ht="50.15" customHeight="1">
      <c r="A1" s="13" t="s">
        <v>10</v>
      </c>
      <c r="D1" s="29" t="str">
        <f>CONCATENATE("Reporting unit: ",Input!$C$10," ",Input!$C$9,)</f>
        <v xml:space="preserve">Reporting unit:  </v>
      </c>
      <c r="E1" s="29"/>
      <c r="F1" s="29"/>
      <c r="G1" s="10"/>
      <c r="H1" s="14"/>
      <c r="J1" s="15"/>
    </row>
    <row r="2" spans="1:7" ht="25" customHeight="1">
      <c r="A2" s="32" t="s">
        <v>1</v>
      </c>
      <c r="B2" s="32"/>
      <c r="C2" s="32"/>
      <c r="D2" s="32"/>
      <c r="E2" s="32"/>
      <c r="F2" s="32"/>
      <c r="G2" s="32"/>
    </row>
    <row r="3" spans="1:6" ht="12.75">
      <c r="A3" s="89"/>
      <c r="B3" s="89"/>
      <c r="C3" s="89"/>
      <c r="D3" s="2"/>
      <c r="E3" s="2"/>
      <c r="F3" s="2"/>
    </row>
    <row r="4" spans="1:7" ht="31.5" customHeight="1">
      <c r="A4" s="26" t="s">
        <v>11</v>
      </c>
      <c r="C4" s="5"/>
      <c r="G4" s="3"/>
    </row>
    <row r="5" spans="2:6" ht="15" customHeight="1">
      <c r="B5" s="16"/>
      <c r="C5" s="18"/>
      <c r="D5" s="17" t="s">
        <v>12</v>
      </c>
      <c r="E5" s="17" t="s">
        <v>13</v>
      </c>
      <c r="F5" s="2"/>
    </row>
    <row r="6" spans="2:6" ht="15" customHeight="1">
      <c r="B6" s="16" t="s">
        <v>14</v>
      </c>
      <c r="C6" s="18" t="s">
        <v>15</v>
      </c>
      <c r="D6" s="19" t="s">
        <v>16</v>
      </c>
      <c r="E6" s="19" t="s">
        <v>17</v>
      </c>
      <c r="F6" s="2"/>
    </row>
    <row r="7" spans="2:7" ht="19.5" customHeight="1">
      <c r="B7" s="17" t="s">
        <v>16</v>
      </c>
      <c r="C7" s="25" t="s">
        <v>18</v>
      </c>
      <c r="D7" s="42"/>
      <c r="E7" s="37"/>
      <c r="F7" s="2"/>
      <c r="G7" s="1"/>
    </row>
    <row r="8" spans="2:7" ht="23.25" customHeight="1">
      <c r="B8" s="90" t="s">
        <v>19</v>
      </c>
      <c r="C8" s="91"/>
      <c r="D8" s="91"/>
      <c r="E8" s="91"/>
      <c r="F8" s="2"/>
      <c r="G8" s="1"/>
    </row>
    <row r="9" spans="2:7" ht="57" customHeight="1">
      <c r="B9" s="17" t="s">
        <v>17</v>
      </c>
      <c r="C9" s="24" t="s">
        <v>20</v>
      </c>
      <c r="D9" s="42"/>
      <c r="E9" s="35" t="str">
        <f>IF(D$7="AIFM Directive 2011/61/EU",IF(D9="Yes","Warning: The firm has indicated that is not authorised under UCITS Directive in row 0010 but reported that is authorised to carry out service Article 6(3)(a) UCITS Directive","Pass"),IF(OR(D$7="UCITS Directive 2009/65/EC",D$7="Both UCITS and AIFM Directive"),IF(ISBLANK(D9),"Warning: The firm has indicated that is authorised under UCITS Directive but did not provide any information in row 0020. Please fill in this row.","Pass"),""))</f>
        <v/>
      </c>
      <c r="F9" s="2"/>
      <c r="G9" s="4"/>
    </row>
    <row r="10" spans="2:7" ht="45.65" customHeight="1">
      <c r="B10" s="17" t="s">
        <v>21</v>
      </c>
      <c r="C10" s="24" t="s">
        <v>22</v>
      </c>
      <c r="D10" s="42"/>
      <c r="E10" s="35" t="str">
        <f>IF(D$7="AIFM Directive 2011/61/EU",IF(D10="Yes","Warning: The firm has indicated that is not authorised under UCITS Directive in row 0010 but reported that is authorised to carry out service Article 6(3)(b)(i) UCITS Directive","Pass"),IF(OR(D$7="UCITS Directive 2009/65/EC",D$7="Both UCITS and AIFM Directive"),IF(ISBLANK(D10),"Warning: The firm has indicated that is authorised under UCITS Directive but did not provide any information in row 0030. Please fill in this row.","Pass"),""))</f>
        <v/>
      </c>
      <c r="F10" s="2"/>
      <c r="G10" s="1"/>
    </row>
    <row r="11" spans="2:7" ht="36" customHeight="1">
      <c r="B11" s="17" t="s">
        <v>23</v>
      </c>
      <c r="C11" s="24" t="s">
        <v>24</v>
      </c>
      <c r="D11" s="42"/>
      <c r="E11" s="35" t="str">
        <f>IF(D$7="AIFM Directive 2011/61/EU",IF(D11="Yes","Warning: The firm has indicated that is not authorised under UCITS Directive in row 0010 but reported that is authorised to carry out service Article 6(3)(b)(ii) UCITS Directive","Pass"),IF(OR(D$7="UCITS Directive 2009/65/EC",D$7="Both UCITS and AIFM Directive"),IF(ISBLANK(D11),"Warning: The firm has indicated that is authorised under UCITS Directive but did not provide any information in row 0030. Please fill in this row.","Pass"),""))</f>
        <v/>
      </c>
      <c r="F11" s="2"/>
      <c r="G11" s="1"/>
    </row>
    <row r="12" spans="2:7" ht="22.5" customHeight="1">
      <c r="B12" s="92" t="s">
        <v>25</v>
      </c>
      <c r="C12" s="93"/>
      <c r="D12" s="93"/>
      <c r="E12" s="93"/>
      <c r="F12" s="2"/>
      <c r="G12" s="1"/>
    </row>
    <row r="13" spans="2:7" ht="75.75" customHeight="1">
      <c r="B13" s="17" t="s">
        <v>26</v>
      </c>
      <c r="C13" s="24" t="s">
        <v>27</v>
      </c>
      <c r="D13" s="42"/>
      <c r="E13" s="35" t="str">
        <f>IF(D$7="UCITS Directive 2009/65/EC",IF(D13="Yes","Warning: The firm has indicated that is not authorised under AIFM Directive in row 0010 but reported that is authorised to carry out service Article 6(4)(a) AIFM Directive","Pass"),IF(OR(D$7="AIFM Directive 2011/61/EU",D$7="Both UCITS and AIFM Directive"),IF(ISBLANK(D13),"Warning: The firm has indicated that is authorised under UCITS Directive but did not provide any information in row 0050. Please fill in this row.","Pass"),""))</f>
        <v/>
      </c>
      <c r="F13" s="2"/>
      <c r="G13" s="1"/>
    </row>
    <row r="14" spans="2:7" ht="43.5" customHeight="1">
      <c r="B14" s="17" t="s">
        <v>28</v>
      </c>
      <c r="C14" s="24" t="s">
        <v>29</v>
      </c>
      <c r="D14" s="42"/>
      <c r="E14" s="35" t="str">
        <f>IF(D$7="UCITS Directive 2009/65/EC",IF(D14="Yes","Warning: The firm has indicated that is not authorised under AIFM Directive in row 0010 but reported that is authorised to carry out service Article 6(4)(b)(i) AIFM Directive","Pass"),IF(OR(D$7="AIFM Directive 2011/61/EU",D$7="Both UCITS and AIFM Directive"),IF(ISBLANK(D14),"Warning: The firm has indicated that is authorised under UCITS Directive but did not provide any information in row 0060. Please fill in this row.","Pass"),""))</f>
        <v/>
      </c>
      <c r="F14" s="2"/>
      <c r="G14" s="1"/>
    </row>
    <row r="15" spans="2:7" ht="34" customHeight="1">
      <c r="B15" s="17" t="s">
        <v>30</v>
      </c>
      <c r="C15" s="24" t="s">
        <v>31</v>
      </c>
      <c r="D15" s="42"/>
      <c r="E15" s="35" t="str">
        <f>IF(D$7="UCITS Directive 2009/65/EC",IF(D15="Yes","Warning: The firm has indicated that is not authorised under AIFM Directive in row 0010 but reported that is authorised to carry out service Article 6(4)(b)(ii) AIFM Directive","Pass"),IF(OR(D$7="AIFM Directive 2011/61/EU",D$7="Both UCITS and AIFM Directive"),IF(ISBLANK(D15),"Warning: The firm has indicated that is authorised under UCITS Directive but did not provide any information in row 0070. Please fill in this row.","Pass"),""))</f>
        <v/>
      </c>
      <c r="F15" s="2"/>
      <c r="G15" s="1"/>
    </row>
    <row r="16" spans="2:7" ht="33.75" customHeight="1">
      <c r="B16" s="17" t="s">
        <v>32</v>
      </c>
      <c r="C16" s="24" t="s">
        <v>33</v>
      </c>
      <c r="D16" s="42"/>
      <c r="E16" s="35" t="str">
        <f>IF(D$7="UCITS Directive 2009/65/EC",IF(D16="Yes","Warning: The firm has indicated that is not authorised under AIMF Directive in row 0010 but reported that is authorised to carry out service Article 6(4)(b)(iii) AIFM Directive","Pass"),IF(OR(D$7="AIFM Directive 2011/61/EU",D$7="Both UCITS and AIFM Directive"),IF(ISBLANK(D16),"Warning: The firm has indicated that is authorised under UCITS Directive but did not provide any information row 0080. Please fill in this row.","Pass"),""))</f>
        <v/>
      </c>
      <c r="F16" s="2"/>
      <c r="G16" s="1"/>
    </row>
    <row r="17" spans="1:6" ht="12.75">
      <c r="A17" s="89"/>
      <c r="B17" s="89"/>
      <c r="C17" s="89"/>
      <c r="D17" s="2"/>
      <c r="E17" s="2"/>
      <c r="F17" s="2"/>
    </row>
    <row r="18" spans="1:6" ht="25" customHeight="1">
      <c r="A18" s="26" t="s">
        <v>34</v>
      </c>
      <c r="B18" s="6"/>
      <c r="C18" s="6"/>
      <c r="D18" s="2"/>
      <c r="E18" s="2"/>
      <c r="F18" s="2"/>
    </row>
    <row r="19" spans="2:6" ht="43.5" customHeight="1">
      <c r="B19" s="20"/>
      <c r="C19" s="12"/>
      <c r="D19" s="22" t="s">
        <v>35</v>
      </c>
      <c r="E19" s="22" t="s">
        <v>36</v>
      </c>
      <c r="F19" s="22" t="s">
        <v>13</v>
      </c>
    </row>
    <row r="20" spans="2:6" ht="16" customHeight="1">
      <c r="B20" s="21" t="s">
        <v>14</v>
      </c>
      <c r="C20" s="23" t="s">
        <v>15</v>
      </c>
      <c r="D20" s="22" t="s">
        <v>16</v>
      </c>
      <c r="E20" s="34" t="s">
        <v>17</v>
      </c>
      <c r="F20" s="34" t="s">
        <v>21</v>
      </c>
    </row>
    <row r="21" spans="2:6" ht="24" customHeight="1">
      <c r="B21" s="90" t="s">
        <v>37</v>
      </c>
      <c r="C21" s="91"/>
      <c r="D21" s="91"/>
      <c r="E21" s="91"/>
      <c r="F21" s="91"/>
    </row>
    <row r="22" spans="2:6" ht="31.5" customHeight="1">
      <c r="B22" s="21" t="s">
        <v>38</v>
      </c>
      <c r="C22" s="27" t="s">
        <v>39</v>
      </c>
      <c r="D22" s="43"/>
      <c r="E22" s="44"/>
      <c r="F22" s="35" t="str">
        <f>IF(D$7="AIFM Directive 2011/61/EU",IF(D22&gt;0,"Warning: The firm has indicated that is not authorised under UCITS Directive in row 0010 but reported positive amount for UCITS funds in row 0090 column 0010","Pass"),IF(OR(D$7="UCITS Directive 2009/65/EC",D$7="Both UCITS and AIFM Directive"),IF(ISBLANK(D22),"Warning: The firm has indicated that is authorised under UCITS Directive but did not provide any information on the volume of activity. Please fill in column 0010 of this row.","Pass"),""))</f>
        <v/>
      </c>
    </row>
    <row r="23" spans="2:6" ht="31.5" customHeight="1">
      <c r="B23" s="21" t="s">
        <v>40</v>
      </c>
      <c r="C23" s="30" t="s">
        <v>41</v>
      </c>
      <c r="D23" s="7">
        <f>SUM(D24:D25)</f>
        <v>0</v>
      </c>
      <c r="E23" s="44"/>
      <c r="F23" s="36"/>
    </row>
    <row r="24" spans="2:6" ht="31.5" customHeight="1">
      <c r="B24" s="21" t="s">
        <v>42</v>
      </c>
      <c r="C24" s="28" t="s">
        <v>43</v>
      </c>
      <c r="D24" s="44"/>
      <c r="E24" s="44"/>
      <c r="F24" s="35" t="str">
        <f>IF(D$7="AIFM Directive 2011/61/EU",IF(D24&gt;0,"Warning: The firm has indicated that is not authorised under AIFM Directive in row 0010 but reported positive amount of assets under management arising from individual portfolio investment in row 0110 column 0010","Pass"),IF(OR(D$7="UCITS Directive 2009/65/EC",D$7="Both UCITS and AIFM Directive"),IF(ISBLANK(D9),"",IF(AND(D9="No",D24&gt;0),"Warning: the firm has indicated that is not authorised  to carry out the service under Article 6(3)(a) UCITS Directive in row 0020 but reported positive amount of assets under management arising from individual portfolio investment in row 0110 column 0010",IF(AND(D9="Yes",ISBLANK(D24)),"Warning: The firm has indicated that is authorised to carry out the service under Article 6(3)(a) UCITS Directive  but did not provide any information on the volume of activity. Please fill in column 0010 of this row","Pass"))),""))</f>
        <v/>
      </c>
    </row>
    <row r="25" spans="2:6" ht="31.5" customHeight="1">
      <c r="B25" s="21" t="s">
        <v>44</v>
      </c>
      <c r="C25" s="28" t="s">
        <v>45</v>
      </c>
      <c r="D25" s="44"/>
      <c r="E25" s="44"/>
      <c r="F25" s="87" t="str">
        <f>IF(D$7="AIFM Directive 2011/61/EU",IF(D25&gt;0,"Warning: The firm has indicated that is not authorised under AIFM Directive in row 0010 but reported positive amounts for assets under management arising from investment advice in row 0130 column 0010","Pass"),IF(OR(D$7="UCITS Directive 2009/65/EC",D$7="Both UCITS and AIFM Directive"),IF(ISBLANK(D10),"",IF(AND(D10="No",D25&gt;0),"Warning: the firm has indicated that is not authorised  to carry out the service under Article 6(3)(b)(i) UCITS Directive in row 0030 but reported positive amounts for assets under management arising from investment advice in row 0130 column 0010",IF(AND(D10="Yes",ISBLANK(D25)),"Warning: The firm has indicated that is authorised to carry out the service under Article 6(3)(b)(i) UCITS Directive  but did not provide any information on the volume of activity. Please fill in column 0010 of this row","Pass"))),""))</f>
        <v/>
      </c>
    </row>
    <row r="26" spans="2:6" ht="31.5" customHeight="1">
      <c r="B26" s="21" t="s">
        <v>46</v>
      </c>
      <c r="C26" s="31" t="s">
        <v>47</v>
      </c>
      <c r="D26" s="44"/>
      <c r="E26" s="44"/>
      <c r="F26" s="87" t="str">
        <f>IF(D$7="AIFM Directive 2011/61/EU",IF(D26&gt;0,"Warning: The firm has indicated that is not authorised under AIFM Directive in row 0010 but reported positive amounts for assets safeguarded and administered in row 0130 column 0010","Pass"),IF(OR(D$7="UCITS Directive 2009/65/EC",D$7="Both UCITS and AIFM Directive"),IF(ISBLANK(D11),"",IF(AND(D11="No",D26&gt;0),"Warning: the firm has indicated that is not authorised  to carry out the service under Article 6(3)(b)(ii) UCITS Directive in row 0040 but reported positive amounts for assets safeguarded and administered in row 0130 column 0010",IF(AND(D11="Yes",ISBLANK(D26)),"Warning: The firm has indicated that is authorised to carry out the service under Article 6(3)(b)(ii) UCITS Directive  but did not provide any information on the volume of activity. Please fill in column 0010 of this row","Pass"))),""))</f>
        <v/>
      </c>
    </row>
    <row r="27" spans="2:6" ht="31.5" customHeight="1">
      <c r="B27" s="90" t="s">
        <v>48</v>
      </c>
      <c r="C27" s="91"/>
      <c r="D27" s="91"/>
      <c r="E27" s="91"/>
      <c r="F27" s="91"/>
    </row>
    <row r="28" spans="2:6" ht="31.5" customHeight="1">
      <c r="B28" s="21" t="s">
        <v>49</v>
      </c>
      <c r="C28" s="27" t="s">
        <v>50</v>
      </c>
      <c r="D28" s="44"/>
      <c r="E28" s="44"/>
      <c r="F28" s="35" t="str">
        <f>IF(D$7="UCITS Directive 2009/65/EC",IF(D28&gt;0,"Warning: the firm has indicated that is not authorised under AIFM Directive in row 0010 but reported positive amounts for alternative investment funds in row 0140 column 0010","Pass"),IF(OR(D$7="AIFM Directive 2011/61/EU",D$7="Both UCITS and AIFM Directive"),IF(ISBLANK(D28),"Warning: The firm has indicated that is authorised under AIFM Directive but did not provide any information on the amount of activity. Please fill in column 0010 of this row.","Pass"),""))</f>
        <v/>
      </c>
    </row>
    <row r="29" spans="2:6" ht="31.5" customHeight="1">
      <c r="B29" s="21" t="s">
        <v>51</v>
      </c>
      <c r="C29" s="33" t="s">
        <v>52</v>
      </c>
      <c r="D29" s="7">
        <f>SUM(D30:D31)</f>
        <v>0</v>
      </c>
      <c r="E29" s="44"/>
      <c r="F29" s="88"/>
    </row>
    <row r="30" spans="2:6" ht="31.5" customHeight="1">
      <c r="B30" s="21" t="s">
        <v>53</v>
      </c>
      <c r="C30" s="28" t="s">
        <v>43</v>
      </c>
      <c r="D30" s="44"/>
      <c r="E30" s="44"/>
      <c r="F30" s="35" t="str">
        <f>IF(D$7="UCITS Directive 2009/65/EC",IF(D30&gt;0,"Warning: the firm has indicated that is not authorised under AIFM Directive in row 0010 but reported positive amounts for assets under management arising from individual portfolio management in row 0160 column 0010","Pass"),IF(OR(D$7="AIFM Directive 2011/61/EU",D$7="Both UCITS and AIFM Directive"),IF(ISBLANK(D13),"",IF(AND(D13="No",D30&gt;0),"Warning: the firm has indicated that is not authorised  to carry out the service under Article 6(4)(a) AIFM Directive in row 0050 but reported positive amounts for asset under management arising from individual portfolio management in row 0160 column 0010",IF(AND(D13="Yes",ISBLANK(D30)),"Warning: The firm has indicated that is authorised to carry out the service under Article 6(4)(a) AIFM Directive  but did not provide any information on the volume of activity. Please fill in column 0010 of this row","Pass"))),""))</f>
        <v/>
      </c>
    </row>
    <row r="31" spans="2:6" ht="31.5" customHeight="1">
      <c r="B31" s="21" t="s">
        <v>54</v>
      </c>
      <c r="C31" s="28" t="s">
        <v>45</v>
      </c>
      <c r="D31" s="44"/>
      <c r="E31" s="44"/>
      <c r="F31" s="35" t="str">
        <f>IF(D$7="UCITS Directive 2009/65/EC",IF(D31&gt;0,"Warning: the firm has indicated that is not authorised under AIFM Directive in row 0010 but reported positive amounts for assets under management arising from investment advice in row 0170 column 0010","Pass"),IF(OR(D$7="AIFM Directive 2011/61/EU",D$7="Both UCITS and AIFM Directive"),IF(ISBLANK(D14),"",IF(AND(D14="No",D31&gt;0),"Warning: the firm has indicated that is not authorised  to carry out the service under Article 6(4)(b)(i) AIFM Directive in row 0060 but reported positive amounts for assets under management arising from investment advice in row 0170 column 0010",IF(AND(D14="Yes",ISBLANK(D31)),"Warning: The firm has indicated that is authorised to carry out the service under Article 6(4)(b)(i) AIFM Directive  but did not provide any information on the volume of activity. Please fill in column 0010 of this row","Pass"))),""))</f>
        <v/>
      </c>
    </row>
    <row r="32" spans="2:6" ht="31.5" customHeight="1">
      <c r="B32" s="21" t="s">
        <v>55</v>
      </c>
      <c r="C32" s="27" t="s">
        <v>47</v>
      </c>
      <c r="D32" s="44"/>
      <c r="E32" s="44"/>
      <c r="F32" s="35" t="str">
        <f>IF(D$7="UCITS Directive 2009/65/EC",IF(D32&gt;0,"Warning: the firm has indicated that is not authorised under AIFM Directive in row 0010 but reported positive amounts for assets safeguarded and administered in row 0180 column 0010","Pass"),IF(OR(D$7="AIFM Directive 2011/61/EU",D$7="Both UCITS and AIFM Directive"),IF(ISBLANK(D15),"",IF(AND(D15="No",D32&gt;0),"Warning: the firm has indicated that is not authorised  to carry out the service under Article 6(4)(b)(ii) AIFM Directive in row 0070  but reported positive amounts for assets safeguarded and administered in row 0180 column 0010",IF(AND(D15="Yes",ISBLANK(D32)),"Warning: The firm has indicated that is authorised to carry out the service under Article 6(4)(b)(ii) AIFM Directive  but did not provide any information on the volume of activity. Please fill in column 0010 of this row","Pass"))),""))</f>
        <v/>
      </c>
    </row>
    <row r="33" spans="2:6" s="2" customFormat="1" ht="31.5" customHeight="1">
      <c r="B33" s="21" t="s">
        <v>56</v>
      </c>
      <c r="C33" s="27" t="s">
        <v>57</v>
      </c>
      <c r="D33" s="44"/>
      <c r="E33" s="44"/>
      <c r="F33" s="35" t="str">
        <f>IF(D$7="UCITS Directive 2009/65/EC",IF(D33&gt;0,"Warning: the firm has indicated that is not authorised under AIFM Directive in row 0010 but reported positive amounts for clients order handled - cash trades in row 0190 column 0010","Pass"),IF(OR(D$7="AIFM Directive 2011/61/EU",D$7="Both UCITS and AIFM Directive"),IF(ISBLANK(D16),"",IF(AND(D16="No",D33&gt;0),"Warning: the firm has indicated that is not authorised  to carry out the service under Article 6(4)(b)(iii) AIFM Directive in row 0080 but reported positive amounts for clients order handled - cash trades in row 0190 column 0010",IF(AND(D16="Yes",ISBLANK(D33)),"Warning: The firm has indicated that is authorised to carry out the service under Article 6(4)(b)(iii) AIFM Directive  but did not provide any information on the volume of activity. Please fill in column 0010 of this row","Pass"))),""))</f>
        <v/>
      </c>
    </row>
    <row r="34" spans="2:6" s="2" customFormat="1" ht="31.5" customHeight="1">
      <c r="B34" s="21" t="s">
        <v>58</v>
      </c>
      <c r="C34" s="27" t="s">
        <v>59</v>
      </c>
      <c r="D34" s="44"/>
      <c r="E34" s="44"/>
      <c r="F34" s="35" t="str">
        <f>IF(D$7="UCITS Directive 2009/65/EC",IF(D34&gt;0,"Warning: the firm has indicated that is not authorised under AIFM Directive in row 0010 but reported positive amounts for clients orders handled - derivatives trades in row 0200 column 0010","Pass"),IF(OR(D$7="AIFM Directive 2011/61/EU",D$7="Both UCITS and AIFM Directive"),IF(ISBLANK(D16),"",IF(AND(D16="No",D34&gt;0),"Warning: the firm has indicated that is not authorised  to carry out the service under Article 6(4)(b)(iii) AIFM Directive in row 0080 but reported positive amounts for clients orders handled - derivatives trades in row 0200 column 0010",IF(AND(D16="Yes",ISBLANK(D34)),"Warning: The firm has indicated that is authorised to carry out the service under Article 6(4)(b)(iii) AIFM Directive  but did not provide any information on the volume of activity. Please fill in column 0010 of this row","Pass"))),""))</f>
        <v/>
      </c>
    </row>
    <row r="35" ht="12.75">
      <c r="B35" s="4"/>
    </row>
    <row r="36" ht="12.75" hidden="1">
      <c r="B36" s="8"/>
    </row>
    <row r="37" ht="12.75" hidden="1">
      <c r="B37" s="9"/>
    </row>
    <row r="38" ht="12.75" hidden="1">
      <c r="B38" s="8"/>
    </row>
    <row r="39" ht="12.75" hidden="1">
      <c r="B39" s="8"/>
    </row>
    <row r="40" ht="12.75" hidden="1">
      <c r="B40" s="8"/>
    </row>
    <row r="41" ht="12.75" hidden="1">
      <c r="B41" s="8"/>
    </row>
    <row r="42" ht="12.75" hidden="1">
      <c r="B42" s="8"/>
    </row>
    <row r="43" ht="12.75" hidden="1">
      <c r="B43" s="8"/>
    </row>
    <row r="44" ht="12.75" hidden="1">
      <c r="B44" s="8"/>
    </row>
  </sheetData>
  <sheetProtection algorithmName="SHA-512" hashValue="pB4FMqLDuwAc5TtWg6i17sj8rTuGZ9jadDtyDVulWI93mz4VByN8BYiJ2klfLkKpp8gDiHWVSZPSHL/aSd/A7g==" saltValue="OgyRWak6pP+Ahfa+M/xUwA==" spinCount="100000" sheet="1" objects="1" scenarios="1"/>
  <mergeCells count="6">
    <mergeCell ref="A3:C3"/>
    <mergeCell ref="B27:F27"/>
    <mergeCell ref="B21:F21"/>
    <mergeCell ref="B12:E12"/>
    <mergeCell ref="B8:E8"/>
    <mergeCell ref="A17:C17"/>
  </mergeCells>
  <conditionalFormatting sqref="E9:E11">
    <cfRule type="expression" priority="9" dxfId="1">
      <formula>"Pass"</formula>
    </cfRule>
    <cfRule type="expression" priority="10" dxfId="0">
      <formula>"Error: the firm has indicated that is not authorised under UCITS Directive in row 0010"</formula>
    </cfRule>
  </conditionalFormatting>
  <conditionalFormatting sqref="E13:E16">
    <cfRule type="expression" priority="3" dxfId="1">
      <formula>"Pass"</formula>
    </cfRule>
    <cfRule type="expression" priority="4" dxfId="0">
      <formula>"Error: the firm has indicated that is not authorised under UCITS Directive in row 0010"</formula>
    </cfRule>
  </conditionalFormatting>
  <conditionalFormatting sqref="F22:F24">
    <cfRule type="expression" priority="15" dxfId="1">
      <formula>"Pass"</formula>
    </cfRule>
    <cfRule type="expression" priority="16" dxfId="0">
      <formula>"Error: the firm has indicated that is not authorised under UCITS Directive in row 0010"</formula>
    </cfRule>
  </conditionalFormatting>
  <conditionalFormatting sqref="F28">
    <cfRule type="expression" priority="19" dxfId="1">
      <formula>"Pass"</formula>
    </cfRule>
    <cfRule type="expression" priority="20" dxfId="0">
      <formula>"Error: the firm has indicated that is not authorised under UCITS Directive in row 0010"</formula>
    </cfRule>
  </conditionalFormatting>
  <conditionalFormatting sqref="F30:F34">
    <cfRule type="expression" priority="13" dxfId="1">
      <formula>"Pass"</formula>
    </cfRule>
    <cfRule type="expression" priority="14" dxfId="0">
      <formula>"Error: the firm has indicated that is not authorised under UCITS Directive in row 0010"</formula>
    </cfRule>
  </conditionalFormatting>
  <dataValidations count="2">
    <dataValidation type="list" allowBlank="1" showInputMessage="1" showErrorMessage="1" sqref="D13:D16 D9:D11">
      <formula1>YesNo</formula1>
    </dataValidation>
    <dataValidation type="list" allowBlank="1" showInputMessage="1" showErrorMessage="1" sqref="D7">
      <formula1>License</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6D552-562B-47FE-96F5-10A1543628B7}">
  <sheetPr>
    <tabColor theme="8"/>
  </sheetPr>
  <dimension ref="A1:I235"/>
  <sheetViews>
    <sheetView workbookViewId="0" topLeftCell="A1">
      <pane ySplit="1" topLeftCell="A13" activePane="bottomLeft" state="frozen"/>
      <selection pane="topLeft" activeCell="F12" sqref="F12"/>
      <selection pane="bottomLeft" activeCell="E13" sqref="E13"/>
    </sheetView>
  </sheetViews>
  <sheetFormatPr defaultColWidth="0" defaultRowHeight="0" customHeight="1" zeroHeight="1"/>
  <cols>
    <col min="1" max="1" width="1.4921875" style="49" customWidth="1"/>
    <col min="2" max="2" width="53.125" style="47" customWidth="1"/>
    <col min="3" max="3" width="12.875" style="47" customWidth="1"/>
    <col min="4" max="7" width="18.125" style="47" customWidth="1"/>
    <col min="8" max="8" width="14.625" style="47" customWidth="1"/>
    <col min="9" max="9" width="1.4921875" style="47" customWidth="1"/>
    <col min="10" max="16384" width="10.00390625" style="47" hidden="1" customWidth="1"/>
  </cols>
  <sheetData>
    <row r="1" spans="1:9" ht="30" customHeight="1">
      <c r="A1" s="45" t="s">
        <v>60</v>
      </c>
      <c r="B1" s="46"/>
      <c r="C1" s="46"/>
      <c r="D1" s="46"/>
      <c r="E1" s="46"/>
      <c r="F1" s="46"/>
      <c r="G1" s="46"/>
      <c r="H1" s="46"/>
      <c r="I1" s="46"/>
    </row>
    <row r="2" ht="30" customHeight="1">
      <c r="A2" s="48" t="s">
        <v>61</v>
      </c>
    </row>
    <row r="3" ht="15" customHeight="1"/>
    <row r="4" spans="2:4" ht="15" customHeight="1">
      <c r="B4" s="50" t="s">
        <v>62</v>
      </c>
      <c r="C4" s="51">
        <v>1</v>
      </c>
      <c r="D4" s="52">
        <v>0</v>
      </c>
    </row>
    <row r="5" spans="1:9" s="58" customFormat="1" ht="45" customHeight="1">
      <c r="A5" s="53" t="s">
        <v>63</v>
      </c>
      <c r="B5" s="54"/>
      <c r="C5" s="54"/>
      <c r="D5" s="55"/>
      <c r="E5" s="55"/>
      <c r="F5" s="56"/>
      <c r="G5" s="57"/>
      <c r="H5" s="57"/>
      <c r="I5" s="57"/>
    </row>
    <row r="6" spans="1:7" s="58" customFormat="1" ht="15" customHeight="1">
      <c r="A6" s="59"/>
      <c r="B6" s="60" t="s">
        <v>64</v>
      </c>
      <c r="C6" s="61">
        <v>1</v>
      </c>
      <c r="D6" s="62" t="s">
        <v>65</v>
      </c>
      <c r="E6" s="62"/>
      <c r="F6" s="62"/>
      <c r="G6" s="62"/>
    </row>
    <row r="7" spans="1:7" s="58" customFormat="1" ht="15" customHeight="1">
      <c r="A7" s="59"/>
      <c r="B7" s="63"/>
      <c r="C7" s="64">
        <v>2</v>
      </c>
      <c r="D7" s="65" t="s">
        <v>66</v>
      </c>
      <c r="E7" s="65"/>
      <c r="F7" s="65"/>
      <c r="G7" s="65"/>
    </row>
    <row r="8" spans="1:7" s="58" customFormat="1" ht="15" customHeight="1">
      <c r="A8" s="59"/>
      <c r="B8" s="66" t="s">
        <v>67</v>
      </c>
      <c r="C8" s="61">
        <v>1</v>
      </c>
      <c r="D8" s="62">
        <v>1</v>
      </c>
      <c r="E8" s="67">
        <v>1</v>
      </c>
      <c r="F8" s="62" t="s">
        <v>68</v>
      </c>
      <c r="G8" s="62"/>
    </row>
    <row r="9" spans="1:7" s="58" customFormat="1" ht="15" customHeight="1">
      <c r="A9" s="59"/>
      <c r="C9" s="68">
        <v>2</v>
      </c>
      <c r="D9" s="69">
        <v>1000</v>
      </c>
      <c r="E9" s="70">
        <v>1000</v>
      </c>
      <c r="F9" s="69" t="s">
        <v>69</v>
      </c>
      <c r="G9" s="69"/>
    </row>
    <row r="10" spans="1:7" s="58" customFormat="1" ht="15" customHeight="1">
      <c r="A10" s="59"/>
      <c r="B10" s="63"/>
      <c r="C10" s="64">
        <v>3</v>
      </c>
      <c r="D10" s="65">
        <v>1000000</v>
      </c>
      <c r="E10" s="71">
        <v>1000000</v>
      </c>
      <c r="F10" s="65" t="s">
        <v>70</v>
      </c>
      <c r="G10" s="65"/>
    </row>
    <row r="11" spans="1:7" s="58" customFormat="1" ht="15" customHeight="1">
      <c r="A11" s="59"/>
      <c r="B11" s="60" t="s">
        <v>71</v>
      </c>
      <c r="C11" s="61">
        <v>1</v>
      </c>
      <c r="D11" s="62" t="s">
        <v>72</v>
      </c>
      <c r="E11" s="62"/>
      <c r="F11" s="62"/>
      <c r="G11" s="62"/>
    </row>
    <row r="12" spans="1:7" s="58" customFormat="1" ht="15" customHeight="1">
      <c r="A12" s="59"/>
      <c r="B12" s="63"/>
      <c r="C12" s="64">
        <v>2</v>
      </c>
      <c r="D12" s="65" t="s">
        <v>73</v>
      </c>
      <c r="E12" s="65"/>
      <c r="F12" s="65"/>
      <c r="G12" s="65"/>
    </row>
    <row r="13" spans="1:7" s="58" customFormat="1" ht="15" customHeight="1">
      <c r="A13" s="59"/>
      <c r="B13" s="66" t="s">
        <v>74</v>
      </c>
      <c r="C13" s="61">
        <v>1</v>
      </c>
      <c r="D13" s="72" t="s">
        <v>75</v>
      </c>
      <c r="E13" s="72" t="s">
        <v>75</v>
      </c>
      <c r="F13" s="62" t="s">
        <v>76</v>
      </c>
      <c r="G13" s="62"/>
    </row>
    <row r="14" spans="1:7" s="58" customFormat="1" ht="15" customHeight="1">
      <c r="A14" s="59"/>
      <c r="C14" s="68">
        <v>2</v>
      </c>
      <c r="D14" s="69" t="s">
        <v>77</v>
      </c>
      <c r="E14" s="69" t="s">
        <v>77</v>
      </c>
      <c r="F14" s="69" t="s">
        <v>78</v>
      </c>
      <c r="G14" s="69"/>
    </row>
    <row r="15" spans="1:7" s="58" customFormat="1" ht="15" customHeight="1">
      <c r="A15" s="59"/>
      <c r="C15" s="68">
        <v>3</v>
      </c>
      <c r="D15" s="73" t="s">
        <v>79</v>
      </c>
      <c r="E15" s="73" t="s">
        <v>79</v>
      </c>
      <c r="F15" s="73" t="s">
        <v>80</v>
      </c>
      <c r="G15" s="73"/>
    </row>
    <row r="16" spans="1:7" s="58" customFormat="1" ht="15" customHeight="1">
      <c r="A16" s="59"/>
      <c r="C16" s="68">
        <v>4</v>
      </c>
      <c r="D16" s="73" t="s">
        <v>81</v>
      </c>
      <c r="E16" s="73" t="s">
        <v>81</v>
      </c>
      <c r="F16" s="73" t="s">
        <v>82</v>
      </c>
      <c r="G16" s="73"/>
    </row>
    <row r="17" spans="1:7" s="58" customFormat="1" ht="15" customHeight="1">
      <c r="A17" s="59"/>
      <c r="C17" s="68">
        <v>5</v>
      </c>
      <c r="D17" s="73" t="s">
        <v>83</v>
      </c>
      <c r="E17" s="73" t="s">
        <v>83</v>
      </c>
      <c r="F17" s="73" t="s">
        <v>84</v>
      </c>
      <c r="G17" s="73"/>
    </row>
    <row r="18" spans="1:7" s="58" customFormat="1" ht="15" customHeight="1">
      <c r="A18" s="59"/>
      <c r="C18" s="68">
        <v>6</v>
      </c>
      <c r="D18" s="73" t="s">
        <v>85</v>
      </c>
      <c r="E18" s="73" t="s">
        <v>85</v>
      </c>
      <c r="F18" s="73" t="s">
        <v>86</v>
      </c>
      <c r="G18" s="73"/>
    </row>
    <row r="19" spans="1:7" s="58" customFormat="1" ht="15" customHeight="1">
      <c r="A19" s="59"/>
      <c r="C19" s="68">
        <v>7</v>
      </c>
      <c r="D19" s="73" t="s">
        <v>87</v>
      </c>
      <c r="E19" s="73" t="s">
        <v>87</v>
      </c>
      <c r="F19" s="73" t="s">
        <v>88</v>
      </c>
      <c r="G19" s="73"/>
    </row>
    <row r="20" spans="1:7" s="58" customFormat="1" ht="15" customHeight="1">
      <c r="A20" s="59"/>
      <c r="C20" s="68">
        <v>8</v>
      </c>
      <c r="D20" s="73" t="s">
        <v>89</v>
      </c>
      <c r="E20" s="73" t="s">
        <v>89</v>
      </c>
      <c r="F20" s="73" t="s">
        <v>90</v>
      </c>
      <c r="G20" s="73"/>
    </row>
    <row r="21" spans="1:7" s="58" customFormat="1" ht="15" customHeight="1">
      <c r="A21" s="59"/>
      <c r="C21" s="68">
        <v>9</v>
      </c>
      <c r="D21" s="73" t="s">
        <v>91</v>
      </c>
      <c r="E21" s="73" t="s">
        <v>91</v>
      </c>
      <c r="F21" s="73" t="s">
        <v>92</v>
      </c>
      <c r="G21" s="73"/>
    </row>
    <row r="22" spans="1:7" s="58" customFormat="1" ht="15" customHeight="1">
      <c r="A22" s="59"/>
      <c r="C22" s="68">
        <v>10</v>
      </c>
      <c r="D22" s="73" t="s">
        <v>93</v>
      </c>
      <c r="E22" s="73" t="s">
        <v>93</v>
      </c>
      <c r="F22" s="73" t="s">
        <v>94</v>
      </c>
      <c r="G22" s="73"/>
    </row>
    <row r="23" spans="1:7" s="58" customFormat="1" ht="15" customHeight="1">
      <c r="A23" s="59"/>
      <c r="C23" s="68">
        <v>11</v>
      </c>
      <c r="D23" s="73" t="s">
        <v>95</v>
      </c>
      <c r="E23" s="73" t="s">
        <v>95</v>
      </c>
      <c r="F23" s="73" t="s">
        <v>96</v>
      </c>
      <c r="G23" s="73"/>
    </row>
    <row r="24" spans="1:7" s="58" customFormat="1" ht="15" customHeight="1">
      <c r="A24" s="59"/>
      <c r="C24" s="68">
        <v>12</v>
      </c>
      <c r="D24" s="73" t="s">
        <v>97</v>
      </c>
      <c r="E24" s="73" t="s">
        <v>97</v>
      </c>
      <c r="F24" s="73" t="s">
        <v>98</v>
      </c>
      <c r="G24" s="73"/>
    </row>
    <row r="25" spans="1:7" s="58" customFormat="1" ht="15" customHeight="1">
      <c r="A25" s="59"/>
      <c r="C25" s="68">
        <v>13</v>
      </c>
      <c r="D25" s="73" t="s">
        <v>99</v>
      </c>
      <c r="E25" s="73" t="s">
        <v>99</v>
      </c>
      <c r="F25" s="73" t="s">
        <v>100</v>
      </c>
      <c r="G25" s="73"/>
    </row>
    <row r="26" spans="1:7" s="58" customFormat="1" ht="15" customHeight="1">
      <c r="A26" s="59"/>
      <c r="C26" s="68">
        <v>14</v>
      </c>
      <c r="D26" s="73" t="s">
        <v>101</v>
      </c>
      <c r="E26" s="73" t="s">
        <v>101</v>
      </c>
      <c r="F26" s="73" t="s">
        <v>102</v>
      </c>
      <c r="G26" s="73"/>
    </row>
    <row r="27" spans="1:7" s="58" customFormat="1" ht="15" customHeight="1">
      <c r="A27" s="59"/>
      <c r="C27" s="68">
        <v>15</v>
      </c>
      <c r="D27" s="73" t="s">
        <v>103</v>
      </c>
      <c r="E27" s="73" t="s">
        <v>103</v>
      </c>
      <c r="F27" s="73" t="s">
        <v>104</v>
      </c>
      <c r="G27" s="73"/>
    </row>
    <row r="28" spans="1:7" s="58" customFormat="1" ht="15" customHeight="1">
      <c r="A28" s="59"/>
      <c r="C28" s="68">
        <v>16</v>
      </c>
      <c r="D28" s="73" t="s">
        <v>105</v>
      </c>
      <c r="E28" s="73" t="s">
        <v>105</v>
      </c>
      <c r="F28" s="73" t="s">
        <v>106</v>
      </c>
      <c r="G28" s="73"/>
    </row>
    <row r="29" spans="1:7" s="58" customFormat="1" ht="15" customHeight="1">
      <c r="A29" s="59"/>
      <c r="C29" s="68">
        <v>17</v>
      </c>
      <c r="D29" s="73" t="s">
        <v>107</v>
      </c>
      <c r="E29" s="73" t="s">
        <v>107</v>
      </c>
      <c r="F29" s="73" t="s">
        <v>108</v>
      </c>
      <c r="G29" s="73"/>
    </row>
    <row r="30" spans="1:7" s="58" customFormat="1" ht="15" customHeight="1">
      <c r="A30" s="59"/>
      <c r="C30" s="68">
        <v>18</v>
      </c>
      <c r="D30" s="73" t="s">
        <v>109</v>
      </c>
      <c r="E30" s="73" t="s">
        <v>109</v>
      </c>
      <c r="F30" s="73" t="s">
        <v>110</v>
      </c>
      <c r="G30" s="73"/>
    </row>
    <row r="31" spans="1:7" s="58" customFormat="1" ht="15" customHeight="1">
      <c r="A31" s="59"/>
      <c r="C31" s="68">
        <v>19</v>
      </c>
      <c r="D31" s="73" t="s">
        <v>111</v>
      </c>
      <c r="E31" s="73" t="s">
        <v>111</v>
      </c>
      <c r="F31" s="73" t="s">
        <v>112</v>
      </c>
      <c r="G31" s="73"/>
    </row>
    <row r="32" spans="1:7" s="58" customFormat="1" ht="15" customHeight="1">
      <c r="A32" s="59"/>
      <c r="C32" s="68">
        <v>20</v>
      </c>
      <c r="D32" s="73" t="s">
        <v>113</v>
      </c>
      <c r="E32" s="73" t="s">
        <v>113</v>
      </c>
      <c r="F32" s="73" t="s">
        <v>114</v>
      </c>
      <c r="G32" s="73"/>
    </row>
    <row r="33" spans="1:7" s="58" customFormat="1" ht="15" customHeight="1">
      <c r="A33" s="59"/>
      <c r="C33" s="68">
        <v>21</v>
      </c>
      <c r="D33" s="73" t="s">
        <v>115</v>
      </c>
      <c r="E33" s="73" t="s">
        <v>115</v>
      </c>
      <c r="F33" s="73" t="s">
        <v>116</v>
      </c>
      <c r="G33" s="73"/>
    </row>
    <row r="34" spans="1:7" s="58" customFormat="1" ht="15" customHeight="1">
      <c r="A34" s="59"/>
      <c r="C34" s="68">
        <v>22</v>
      </c>
      <c r="D34" s="73" t="s">
        <v>117</v>
      </c>
      <c r="E34" s="73" t="s">
        <v>117</v>
      </c>
      <c r="F34" s="73" t="s">
        <v>118</v>
      </c>
      <c r="G34" s="73"/>
    </row>
    <row r="35" spans="1:7" s="58" customFormat="1" ht="15" customHeight="1">
      <c r="A35" s="59"/>
      <c r="C35" s="68">
        <v>23</v>
      </c>
      <c r="D35" s="73" t="s">
        <v>119</v>
      </c>
      <c r="E35" s="73" t="s">
        <v>119</v>
      </c>
      <c r="F35" s="73" t="s">
        <v>120</v>
      </c>
      <c r="G35" s="73"/>
    </row>
    <row r="36" spans="1:7" s="58" customFormat="1" ht="15" customHeight="1">
      <c r="A36" s="59"/>
      <c r="C36" s="68">
        <v>24</v>
      </c>
      <c r="D36" s="73" t="s">
        <v>121</v>
      </c>
      <c r="E36" s="73" t="s">
        <v>121</v>
      </c>
      <c r="F36" s="73" t="s">
        <v>122</v>
      </c>
      <c r="G36" s="73"/>
    </row>
    <row r="37" spans="1:7" s="58" customFormat="1" ht="15" customHeight="1">
      <c r="A37" s="59"/>
      <c r="C37" s="68">
        <v>25</v>
      </c>
      <c r="D37" s="73" t="s">
        <v>123</v>
      </c>
      <c r="E37" s="73" t="s">
        <v>123</v>
      </c>
      <c r="F37" s="73" t="s">
        <v>124</v>
      </c>
      <c r="G37" s="73"/>
    </row>
    <row r="38" spans="1:7" s="58" customFormat="1" ht="15" customHeight="1">
      <c r="A38" s="59"/>
      <c r="C38" s="68">
        <v>26</v>
      </c>
      <c r="D38" s="73" t="s">
        <v>125</v>
      </c>
      <c r="E38" s="73" t="s">
        <v>125</v>
      </c>
      <c r="F38" s="73" t="s">
        <v>126</v>
      </c>
      <c r="G38" s="73"/>
    </row>
    <row r="39" spans="1:7" s="58" customFormat="1" ht="15" customHeight="1">
      <c r="A39" s="59"/>
      <c r="C39" s="68">
        <v>27</v>
      </c>
      <c r="D39" s="73" t="s">
        <v>127</v>
      </c>
      <c r="E39" s="73" t="s">
        <v>127</v>
      </c>
      <c r="F39" s="73" t="s">
        <v>128</v>
      </c>
      <c r="G39" s="73"/>
    </row>
    <row r="40" spans="1:7" s="58" customFormat="1" ht="15" customHeight="1">
      <c r="A40" s="59"/>
      <c r="C40" s="68">
        <v>28</v>
      </c>
      <c r="D40" s="73" t="s">
        <v>129</v>
      </c>
      <c r="E40" s="73" t="s">
        <v>129</v>
      </c>
      <c r="F40" s="73" t="s">
        <v>130</v>
      </c>
      <c r="G40" s="73"/>
    </row>
    <row r="41" spans="1:7" s="58" customFormat="1" ht="15" customHeight="1">
      <c r="A41" s="59"/>
      <c r="C41" s="68">
        <v>29</v>
      </c>
      <c r="D41" s="73" t="s">
        <v>131</v>
      </c>
      <c r="E41" s="73" t="s">
        <v>131</v>
      </c>
      <c r="F41" s="73" t="s">
        <v>132</v>
      </c>
      <c r="G41" s="73"/>
    </row>
    <row r="42" spans="1:7" s="58" customFormat="1" ht="15" customHeight="1">
      <c r="A42" s="74"/>
      <c r="B42" s="75"/>
      <c r="C42" s="76">
        <v>30</v>
      </c>
      <c r="D42" s="73" t="s">
        <v>133</v>
      </c>
      <c r="E42" s="73" t="s">
        <v>133</v>
      </c>
      <c r="F42" s="73" t="s">
        <v>134</v>
      </c>
      <c r="G42" s="73"/>
    </row>
    <row r="43" spans="1:7" s="58" customFormat="1" ht="15" customHeight="1">
      <c r="A43" s="59"/>
      <c r="B43" s="77" t="s">
        <v>135</v>
      </c>
      <c r="C43" s="61">
        <v>1</v>
      </c>
      <c r="D43" s="72" t="s">
        <v>136</v>
      </c>
      <c r="E43" s="72" t="s">
        <v>136</v>
      </c>
      <c r="F43" s="62" t="s">
        <v>137</v>
      </c>
      <c r="G43" s="62"/>
    </row>
    <row r="44" spans="1:7" s="58" customFormat="1" ht="15" customHeight="1">
      <c r="A44" s="59"/>
      <c r="C44" s="68">
        <v>2</v>
      </c>
      <c r="D44" s="69" t="s">
        <v>138</v>
      </c>
      <c r="E44" s="69" t="s">
        <v>138</v>
      </c>
      <c r="F44" s="69" t="s">
        <v>139</v>
      </c>
      <c r="G44" s="69"/>
    </row>
    <row r="45" spans="1:7" s="58" customFormat="1" ht="15" customHeight="1">
      <c r="A45" s="59"/>
      <c r="C45" s="68">
        <v>3</v>
      </c>
      <c r="D45" s="73" t="s">
        <v>140</v>
      </c>
      <c r="E45" s="73" t="s">
        <v>140</v>
      </c>
      <c r="F45" s="73" t="s">
        <v>141</v>
      </c>
      <c r="G45" s="73"/>
    </row>
    <row r="46" spans="1:7" s="58" customFormat="1" ht="15" customHeight="1">
      <c r="A46" s="59"/>
      <c r="C46" s="68">
        <v>4</v>
      </c>
      <c r="D46" s="73" t="s">
        <v>142</v>
      </c>
      <c r="E46" s="73" t="s">
        <v>142</v>
      </c>
      <c r="F46" s="73" t="s">
        <v>143</v>
      </c>
      <c r="G46" s="73"/>
    </row>
    <row r="47" spans="1:7" s="58" customFormat="1" ht="15" customHeight="1">
      <c r="A47" s="59"/>
      <c r="C47" s="68">
        <v>5</v>
      </c>
      <c r="D47" s="73" t="s">
        <v>144</v>
      </c>
      <c r="E47" s="73" t="s">
        <v>144</v>
      </c>
      <c r="F47" s="73" t="s">
        <v>145</v>
      </c>
      <c r="G47" s="73"/>
    </row>
    <row r="48" spans="1:7" s="58" customFormat="1" ht="15" customHeight="1">
      <c r="A48" s="59"/>
      <c r="C48" s="68">
        <v>6</v>
      </c>
      <c r="D48" s="73" t="s">
        <v>146</v>
      </c>
      <c r="E48" s="73" t="s">
        <v>146</v>
      </c>
      <c r="F48" s="73" t="s">
        <v>147</v>
      </c>
      <c r="G48" s="73"/>
    </row>
    <row r="49" spans="1:7" s="58" customFormat="1" ht="15" customHeight="1">
      <c r="A49" s="59"/>
      <c r="C49" s="68">
        <v>7</v>
      </c>
      <c r="D49" s="73" t="s">
        <v>148</v>
      </c>
      <c r="E49" s="73" t="s">
        <v>148</v>
      </c>
      <c r="F49" s="73" t="s">
        <v>149</v>
      </c>
      <c r="G49" s="73"/>
    </row>
    <row r="50" spans="1:7" s="58" customFormat="1" ht="15" customHeight="1">
      <c r="A50" s="59"/>
      <c r="C50" s="68">
        <v>8</v>
      </c>
      <c r="D50" s="73" t="s">
        <v>150</v>
      </c>
      <c r="E50" s="73" t="s">
        <v>150</v>
      </c>
      <c r="F50" s="73" t="s">
        <v>151</v>
      </c>
      <c r="G50" s="73"/>
    </row>
    <row r="51" spans="1:7" s="58" customFormat="1" ht="15" customHeight="1">
      <c r="A51" s="59"/>
      <c r="C51" s="68">
        <v>9</v>
      </c>
      <c r="D51" s="73" t="s">
        <v>152</v>
      </c>
      <c r="E51" s="73" t="s">
        <v>152</v>
      </c>
      <c r="F51" s="73" t="s">
        <v>153</v>
      </c>
      <c r="G51" s="73"/>
    </row>
    <row r="52" spans="1:7" s="58" customFormat="1" ht="15" customHeight="1">
      <c r="A52" s="59"/>
      <c r="C52" s="68">
        <v>10</v>
      </c>
      <c r="D52" s="73" t="s">
        <v>154</v>
      </c>
      <c r="E52" s="73" t="s">
        <v>154</v>
      </c>
      <c r="F52" s="73" t="s">
        <v>155</v>
      </c>
      <c r="G52" s="73"/>
    </row>
    <row r="53" spans="1:7" s="58" customFormat="1" ht="15" customHeight="1">
      <c r="A53" s="59"/>
      <c r="C53" s="68">
        <v>11</v>
      </c>
      <c r="D53" s="73" t="s">
        <v>156</v>
      </c>
      <c r="E53" s="73" t="s">
        <v>156</v>
      </c>
      <c r="F53" s="73" t="s">
        <v>157</v>
      </c>
      <c r="G53" s="73"/>
    </row>
    <row r="54" spans="1:7" s="58" customFormat="1" ht="15" customHeight="1">
      <c r="A54" s="59"/>
      <c r="C54" s="68">
        <v>12</v>
      </c>
      <c r="D54" s="73" t="s">
        <v>158</v>
      </c>
      <c r="E54" s="73" t="s">
        <v>158</v>
      </c>
      <c r="F54" s="73" t="s">
        <v>159</v>
      </c>
      <c r="G54" s="73"/>
    </row>
    <row r="55" spans="1:7" s="58" customFormat="1" ht="15" customHeight="1">
      <c r="A55" s="59"/>
      <c r="C55" s="68">
        <v>13</v>
      </c>
      <c r="D55" s="73" t="s">
        <v>160</v>
      </c>
      <c r="E55" s="73" t="s">
        <v>160</v>
      </c>
      <c r="F55" s="73" t="s">
        <v>161</v>
      </c>
      <c r="G55" s="73"/>
    </row>
    <row r="56" spans="1:7" s="58" customFormat="1" ht="15" customHeight="1">
      <c r="A56" s="59"/>
      <c r="C56" s="68">
        <v>14</v>
      </c>
      <c r="D56" s="73" t="s">
        <v>162</v>
      </c>
      <c r="E56" s="73" t="s">
        <v>162</v>
      </c>
      <c r="F56" s="73" t="s">
        <v>163</v>
      </c>
      <c r="G56" s="73"/>
    </row>
    <row r="57" spans="1:7" s="58" customFormat="1" ht="15" customHeight="1">
      <c r="A57" s="59"/>
      <c r="C57" s="68">
        <v>15</v>
      </c>
      <c r="D57" s="73" t="s">
        <v>164</v>
      </c>
      <c r="E57" s="73" t="s">
        <v>164</v>
      </c>
      <c r="F57" s="73" t="s">
        <v>165</v>
      </c>
      <c r="G57" s="73"/>
    </row>
    <row r="58" spans="1:7" s="58" customFormat="1" ht="15" customHeight="1">
      <c r="A58" s="59"/>
      <c r="C58" s="68"/>
      <c r="D58" s="73" t="s">
        <v>166</v>
      </c>
      <c r="E58" s="73" t="s">
        <v>166</v>
      </c>
      <c r="F58" s="73" t="s">
        <v>166</v>
      </c>
      <c r="G58" s="73"/>
    </row>
    <row r="59" spans="1:7" s="58" customFormat="1" ht="15" customHeight="1">
      <c r="A59" s="59"/>
      <c r="C59" s="68">
        <v>16</v>
      </c>
      <c r="D59" s="73" t="s">
        <v>167</v>
      </c>
      <c r="E59" s="73" t="s">
        <v>167</v>
      </c>
      <c r="F59" s="73" t="s">
        <v>168</v>
      </c>
      <c r="G59" s="73"/>
    </row>
    <row r="60" spans="1:7" s="58" customFormat="1" ht="15" customHeight="1">
      <c r="A60" s="59"/>
      <c r="C60" s="68">
        <v>17</v>
      </c>
      <c r="D60" s="73" t="s">
        <v>169</v>
      </c>
      <c r="E60" s="73" t="s">
        <v>169</v>
      </c>
      <c r="F60" s="73" t="s">
        <v>170</v>
      </c>
      <c r="G60" s="73"/>
    </row>
    <row r="61" spans="1:7" s="58" customFormat="1" ht="15" customHeight="1">
      <c r="A61" s="59"/>
      <c r="C61" s="68">
        <v>18</v>
      </c>
      <c r="D61" s="73" t="s">
        <v>171</v>
      </c>
      <c r="E61" s="73" t="s">
        <v>171</v>
      </c>
      <c r="F61" s="73" t="s">
        <v>172</v>
      </c>
      <c r="G61" s="73"/>
    </row>
    <row r="62" spans="1:7" s="58" customFormat="1" ht="15" customHeight="1">
      <c r="A62" s="59"/>
      <c r="C62" s="68">
        <v>19</v>
      </c>
      <c r="D62" s="73" t="s">
        <v>173</v>
      </c>
      <c r="E62" s="73" t="s">
        <v>173</v>
      </c>
      <c r="F62" s="73" t="s">
        <v>174</v>
      </c>
      <c r="G62" s="73"/>
    </row>
    <row r="63" spans="1:7" s="58" customFormat="1" ht="15" customHeight="1">
      <c r="A63" s="59"/>
      <c r="C63" s="68">
        <v>20</v>
      </c>
      <c r="D63" s="73" t="s">
        <v>175</v>
      </c>
      <c r="E63" s="73" t="s">
        <v>175</v>
      </c>
      <c r="F63" s="73" t="s">
        <v>176</v>
      </c>
      <c r="G63" s="73"/>
    </row>
    <row r="64" spans="1:7" s="58" customFormat="1" ht="15" customHeight="1">
      <c r="A64" s="59"/>
      <c r="C64" s="68">
        <v>21</v>
      </c>
      <c r="D64" s="73" t="s">
        <v>177</v>
      </c>
      <c r="E64" s="73" t="s">
        <v>177</v>
      </c>
      <c r="F64" s="73" t="s">
        <v>178</v>
      </c>
      <c r="G64" s="73"/>
    </row>
    <row r="65" spans="1:7" s="58" customFormat="1" ht="15" customHeight="1">
      <c r="A65" s="59"/>
      <c r="C65" s="68">
        <v>22</v>
      </c>
      <c r="D65" s="73" t="s">
        <v>179</v>
      </c>
      <c r="E65" s="73" t="s">
        <v>179</v>
      </c>
      <c r="F65" s="73" t="s">
        <v>180</v>
      </c>
      <c r="G65" s="73"/>
    </row>
    <row r="66" spans="1:7" s="58" customFormat="1" ht="15" customHeight="1">
      <c r="A66" s="59"/>
      <c r="C66" s="68">
        <v>23</v>
      </c>
      <c r="D66" s="73" t="s">
        <v>181</v>
      </c>
      <c r="E66" s="73" t="s">
        <v>181</v>
      </c>
      <c r="F66" s="73" t="s">
        <v>182</v>
      </c>
      <c r="G66" s="73"/>
    </row>
    <row r="67" spans="1:7" s="58" customFormat="1" ht="15" customHeight="1">
      <c r="A67" s="59"/>
      <c r="C67" s="68">
        <v>24</v>
      </c>
      <c r="D67" s="73" t="s">
        <v>183</v>
      </c>
      <c r="E67" s="73" t="s">
        <v>183</v>
      </c>
      <c r="F67" s="73" t="s">
        <v>184</v>
      </c>
      <c r="G67" s="73"/>
    </row>
    <row r="68" spans="1:7" s="58" customFormat="1" ht="15" customHeight="1">
      <c r="A68" s="59"/>
      <c r="C68" s="68">
        <v>25</v>
      </c>
      <c r="D68" s="73" t="s">
        <v>185</v>
      </c>
      <c r="E68" s="73" t="s">
        <v>185</v>
      </c>
      <c r="F68" s="73" t="s">
        <v>186</v>
      </c>
      <c r="G68" s="73"/>
    </row>
    <row r="69" spans="1:7" s="58" customFormat="1" ht="15" customHeight="1">
      <c r="A69" s="59"/>
      <c r="C69" s="68">
        <v>26</v>
      </c>
      <c r="D69" s="73" t="s">
        <v>187</v>
      </c>
      <c r="E69" s="73" t="s">
        <v>187</v>
      </c>
      <c r="F69" s="73" t="s">
        <v>188</v>
      </c>
      <c r="G69" s="73"/>
    </row>
    <row r="70" spans="1:7" s="58" customFormat="1" ht="15" customHeight="1">
      <c r="A70" s="59"/>
      <c r="C70" s="68">
        <v>27</v>
      </c>
      <c r="D70" s="73" t="s">
        <v>189</v>
      </c>
      <c r="E70" s="73" t="s">
        <v>189</v>
      </c>
      <c r="F70" s="73" t="s">
        <v>190</v>
      </c>
      <c r="G70" s="73"/>
    </row>
    <row r="71" spans="1:7" s="58" customFormat="1" ht="15" customHeight="1">
      <c r="A71" s="59"/>
      <c r="C71" s="68">
        <v>28</v>
      </c>
      <c r="D71" s="73" t="s">
        <v>191</v>
      </c>
      <c r="E71" s="73" t="s">
        <v>191</v>
      </c>
      <c r="F71" s="73" t="s">
        <v>192</v>
      </c>
      <c r="G71" s="73"/>
    </row>
    <row r="72" spans="1:7" s="58" customFormat="1" ht="15" customHeight="1">
      <c r="A72" s="59"/>
      <c r="C72" s="68">
        <v>29</v>
      </c>
      <c r="D72" s="73" t="s">
        <v>193</v>
      </c>
      <c r="E72" s="73" t="s">
        <v>193</v>
      </c>
      <c r="F72" s="73" t="s">
        <v>194</v>
      </c>
      <c r="G72" s="73"/>
    </row>
    <row r="73" spans="1:7" s="58" customFormat="1" ht="15" customHeight="1">
      <c r="A73" s="59"/>
      <c r="C73" s="68">
        <v>30</v>
      </c>
      <c r="D73" s="73" t="s">
        <v>195</v>
      </c>
      <c r="E73" s="73" t="s">
        <v>195</v>
      </c>
      <c r="F73" s="73" t="s">
        <v>196</v>
      </c>
      <c r="G73" s="73"/>
    </row>
    <row r="74" spans="1:7" s="58" customFormat="1" ht="15" customHeight="1">
      <c r="A74" s="59"/>
      <c r="C74" s="68">
        <v>31</v>
      </c>
      <c r="D74" s="73" t="s">
        <v>197</v>
      </c>
      <c r="E74" s="73" t="s">
        <v>197</v>
      </c>
      <c r="F74" s="73" t="s">
        <v>198</v>
      </c>
      <c r="G74" s="73"/>
    </row>
    <row r="75" spans="1:7" s="58" customFormat="1" ht="15" customHeight="1">
      <c r="A75" s="59"/>
      <c r="C75" s="68">
        <v>32</v>
      </c>
      <c r="D75" s="73" t="s">
        <v>199</v>
      </c>
      <c r="E75" s="73" t="s">
        <v>199</v>
      </c>
      <c r="F75" s="73" t="s">
        <v>200</v>
      </c>
      <c r="G75" s="73"/>
    </row>
    <row r="76" spans="1:7" s="58" customFormat="1" ht="15" customHeight="1">
      <c r="A76" s="59"/>
      <c r="C76" s="68">
        <v>33</v>
      </c>
      <c r="D76" s="73" t="s">
        <v>201</v>
      </c>
      <c r="E76" s="73" t="s">
        <v>201</v>
      </c>
      <c r="F76" s="73" t="s">
        <v>202</v>
      </c>
      <c r="G76" s="73"/>
    </row>
    <row r="77" spans="1:7" s="58" customFormat="1" ht="15" customHeight="1">
      <c r="A77" s="59"/>
      <c r="C77" s="68">
        <v>34</v>
      </c>
      <c r="D77" s="73" t="s">
        <v>203</v>
      </c>
      <c r="E77" s="73" t="s">
        <v>203</v>
      </c>
      <c r="F77" s="73" t="s">
        <v>204</v>
      </c>
      <c r="G77" s="73"/>
    </row>
    <row r="78" spans="1:7" s="58" customFormat="1" ht="15" customHeight="1">
      <c r="A78" s="59"/>
      <c r="C78" s="68">
        <v>35</v>
      </c>
      <c r="D78" s="73" t="s">
        <v>205</v>
      </c>
      <c r="E78" s="73" t="s">
        <v>205</v>
      </c>
      <c r="F78" s="73" t="s">
        <v>206</v>
      </c>
      <c r="G78" s="73"/>
    </row>
    <row r="79" spans="1:7" s="58" customFormat="1" ht="15" customHeight="1">
      <c r="A79" s="59"/>
      <c r="C79" s="68">
        <v>36</v>
      </c>
      <c r="D79" s="73" t="s">
        <v>207</v>
      </c>
      <c r="E79" s="73" t="s">
        <v>207</v>
      </c>
      <c r="F79" s="73" t="s">
        <v>208</v>
      </c>
      <c r="G79" s="73"/>
    </row>
    <row r="80" spans="1:7" s="58" customFormat="1" ht="15" customHeight="1">
      <c r="A80" s="59"/>
      <c r="C80" s="68">
        <v>37</v>
      </c>
      <c r="D80" s="73" t="s">
        <v>209</v>
      </c>
      <c r="E80" s="73" t="s">
        <v>209</v>
      </c>
      <c r="F80" s="73" t="s">
        <v>210</v>
      </c>
      <c r="G80" s="73"/>
    </row>
    <row r="81" spans="1:7" s="58" customFormat="1" ht="15" customHeight="1">
      <c r="A81" s="59"/>
      <c r="C81" s="68">
        <v>38</v>
      </c>
      <c r="D81" s="73" t="s">
        <v>211</v>
      </c>
      <c r="E81" s="73" t="s">
        <v>211</v>
      </c>
      <c r="F81" s="73" t="s">
        <v>212</v>
      </c>
      <c r="G81" s="73"/>
    </row>
    <row r="82" spans="1:7" s="58" customFormat="1" ht="15" customHeight="1">
      <c r="A82" s="59"/>
      <c r="C82" s="68">
        <v>39</v>
      </c>
      <c r="D82" s="73" t="s">
        <v>213</v>
      </c>
      <c r="E82" s="73" t="s">
        <v>213</v>
      </c>
      <c r="F82" s="73" t="s">
        <v>214</v>
      </c>
      <c r="G82" s="73"/>
    </row>
    <row r="83" spans="1:7" s="58" customFormat="1" ht="15" customHeight="1">
      <c r="A83" s="59"/>
      <c r="C83" s="68">
        <v>40</v>
      </c>
      <c r="D83" s="73" t="s">
        <v>215</v>
      </c>
      <c r="E83" s="73" t="s">
        <v>215</v>
      </c>
      <c r="F83" s="73" t="s">
        <v>216</v>
      </c>
      <c r="G83" s="73"/>
    </row>
    <row r="84" spans="1:7" s="58" customFormat="1" ht="15" customHeight="1">
      <c r="A84" s="59"/>
      <c r="C84" s="68">
        <v>41</v>
      </c>
      <c r="D84" s="73" t="s">
        <v>217</v>
      </c>
      <c r="E84" s="73" t="s">
        <v>217</v>
      </c>
      <c r="F84" s="73" t="s">
        <v>218</v>
      </c>
      <c r="G84" s="73"/>
    </row>
    <row r="85" spans="1:7" s="58" customFormat="1" ht="15" customHeight="1">
      <c r="A85" s="59"/>
      <c r="C85" s="68">
        <v>42</v>
      </c>
      <c r="D85" s="73" t="s">
        <v>219</v>
      </c>
      <c r="E85" s="73" t="s">
        <v>219</v>
      </c>
      <c r="F85" s="73" t="s">
        <v>220</v>
      </c>
      <c r="G85" s="73"/>
    </row>
    <row r="86" spans="1:7" s="58" customFormat="1" ht="15" customHeight="1">
      <c r="A86" s="59"/>
      <c r="C86" s="68">
        <v>43</v>
      </c>
      <c r="D86" s="73" t="s">
        <v>221</v>
      </c>
      <c r="E86" s="73" t="s">
        <v>221</v>
      </c>
      <c r="F86" s="73" t="s">
        <v>222</v>
      </c>
      <c r="G86" s="73"/>
    </row>
    <row r="87" spans="1:7" s="58" customFormat="1" ht="15" customHeight="1">
      <c r="A87" s="59"/>
      <c r="C87" s="68">
        <v>44</v>
      </c>
      <c r="D87" s="73" t="s">
        <v>223</v>
      </c>
      <c r="E87" s="73" t="s">
        <v>223</v>
      </c>
      <c r="F87" s="73" t="s">
        <v>224</v>
      </c>
      <c r="G87" s="73"/>
    </row>
    <row r="88" spans="1:7" s="58" customFormat="1" ht="15" customHeight="1">
      <c r="A88" s="59"/>
      <c r="C88" s="68">
        <v>45</v>
      </c>
      <c r="D88" s="73" t="s">
        <v>225</v>
      </c>
      <c r="E88" s="73" t="s">
        <v>225</v>
      </c>
      <c r="F88" s="73" t="s">
        <v>226</v>
      </c>
      <c r="G88" s="73"/>
    </row>
    <row r="89" spans="1:7" s="58" customFormat="1" ht="15" customHeight="1">
      <c r="A89" s="59"/>
      <c r="C89" s="68">
        <v>46</v>
      </c>
      <c r="D89" s="73" t="s">
        <v>227</v>
      </c>
      <c r="E89" s="73" t="s">
        <v>227</v>
      </c>
      <c r="F89" s="73" t="s">
        <v>228</v>
      </c>
      <c r="G89" s="73"/>
    </row>
    <row r="90" spans="1:7" s="58" customFormat="1" ht="15" customHeight="1">
      <c r="A90" s="59"/>
      <c r="C90" s="68">
        <v>47</v>
      </c>
      <c r="D90" s="73" t="s">
        <v>229</v>
      </c>
      <c r="E90" s="73" t="s">
        <v>229</v>
      </c>
      <c r="F90" s="73" t="s">
        <v>230</v>
      </c>
      <c r="G90" s="73"/>
    </row>
    <row r="91" spans="1:7" s="58" customFormat="1" ht="15" customHeight="1">
      <c r="A91" s="59"/>
      <c r="C91" s="68">
        <v>48</v>
      </c>
      <c r="D91" s="73" t="s">
        <v>231</v>
      </c>
      <c r="E91" s="73" t="s">
        <v>231</v>
      </c>
      <c r="F91" s="73" t="s">
        <v>232</v>
      </c>
      <c r="G91" s="73"/>
    </row>
    <row r="92" spans="1:7" s="58" customFormat="1" ht="15" customHeight="1">
      <c r="A92" s="59"/>
      <c r="C92" s="68">
        <v>49</v>
      </c>
      <c r="D92" s="73" t="s">
        <v>233</v>
      </c>
      <c r="E92" s="73" t="s">
        <v>233</v>
      </c>
      <c r="F92" s="73" t="s">
        <v>234</v>
      </c>
      <c r="G92" s="73"/>
    </row>
    <row r="93" spans="1:7" s="58" customFormat="1" ht="15" customHeight="1">
      <c r="A93" s="59"/>
      <c r="C93" s="68">
        <v>50</v>
      </c>
      <c r="D93" s="73" t="s">
        <v>235</v>
      </c>
      <c r="E93" s="73" t="s">
        <v>235</v>
      </c>
      <c r="F93" s="73" t="s">
        <v>236</v>
      </c>
      <c r="G93" s="73"/>
    </row>
    <row r="94" spans="1:7" s="58" customFormat="1" ht="15" customHeight="1">
      <c r="A94" s="59"/>
      <c r="C94" s="68">
        <v>51</v>
      </c>
      <c r="D94" s="73" t="s">
        <v>237</v>
      </c>
      <c r="E94" s="73" t="s">
        <v>237</v>
      </c>
      <c r="F94" s="73" t="s">
        <v>238</v>
      </c>
      <c r="G94" s="73"/>
    </row>
    <row r="95" spans="1:7" s="58" customFormat="1" ht="15" customHeight="1">
      <c r="A95" s="59"/>
      <c r="C95" s="68">
        <v>52</v>
      </c>
      <c r="D95" s="73" t="s">
        <v>239</v>
      </c>
      <c r="E95" s="73" t="s">
        <v>239</v>
      </c>
      <c r="F95" s="73" t="s">
        <v>240</v>
      </c>
      <c r="G95" s="73"/>
    </row>
    <row r="96" spans="1:7" s="58" customFormat="1" ht="15" customHeight="1">
      <c r="A96" s="59"/>
      <c r="C96" s="68">
        <v>53</v>
      </c>
      <c r="D96" s="73" t="s">
        <v>241</v>
      </c>
      <c r="E96" s="73" t="s">
        <v>241</v>
      </c>
      <c r="F96" s="73" t="s">
        <v>242</v>
      </c>
      <c r="G96" s="73"/>
    </row>
    <row r="97" spans="1:7" s="58" customFormat="1" ht="15" customHeight="1">
      <c r="A97" s="59"/>
      <c r="C97" s="68">
        <v>54</v>
      </c>
      <c r="D97" s="73" t="s">
        <v>243</v>
      </c>
      <c r="E97" s="73" t="s">
        <v>243</v>
      </c>
      <c r="F97" s="73" t="s">
        <v>244</v>
      </c>
      <c r="G97" s="73"/>
    </row>
    <row r="98" spans="1:7" s="58" customFormat="1" ht="15" customHeight="1">
      <c r="A98" s="59"/>
      <c r="C98" s="68">
        <v>55</v>
      </c>
      <c r="D98" s="73" t="s">
        <v>245</v>
      </c>
      <c r="E98" s="73" t="s">
        <v>245</v>
      </c>
      <c r="F98" s="73" t="s">
        <v>246</v>
      </c>
      <c r="G98" s="73"/>
    </row>
    <row r="99" spans="1:7" s="58" customFormat="1" ht="15" customHeight="1">
      <c r="A99" s="59"/>
      <c r="C99" s="68">
        <v>56</v>
      </c>
      <c r="D99" s="73" t="s">
        <v>247</v>
      </c>
      <c r="E99" s="73" t="s">
        <v>247</v>
      </c>
      <c r="F99" s="73" t="s">
        <v>248</v>
      </c>
      <c r="G99" s="73"/>
    </row>
    <row r="100" spans="1:7" s="58" customFormat="1" ht="15" customHeight="1">
      <c r="A100" s="59"/>
      <c r="C100" s="68">
        <v>57</v>
      </c>
      <c r="D100" s="73" t="s">
        <v>249</v>
      </c>
      <c r="E100" s="73" t="s">
        <v>249</v>
      </c>
      <c r="F100" s="73" t="s">
        <v>250</v>
      </c>
      <c r="G100" s="73"/>
    </row>
    <row r="101" spans="1:7" s="58" customFormat="1" ht="15" customHeight="1">
      <c r="A101" s="59"/>
      <c r="C101" s="68">
        <v>58</v>
      </c>
      <c r="D101" s="73" t="s">
        <v>251</v>
      </c>
      <c r="E101" s="73" t="s">
        <v>251</v>
      </c>
      <c r="F101" s="73" t="s">
        <v>252</v>
      </c>
      <c r="G101" s="73"/>
    </row>
    <row r="102" spans="1:7" s="58" customFormat="1" ht="15" customHeight="1">
      <c r="A102" s="59"/>
      <c r="C102" s="68">
        <v>59</v>
      </c>
      <c r="D102" s="73" t="s">
        <v>253</v>
      </c>
      <c r="E102" s="73" t="s">
        <v>253</v>
      </c>
      <c r="F102" s="73" t="s">
        <v>254</v>
      </c>
      <c r="G102" s="73"/>
    </row>
    <row r="103" spans="1:7" s="58" customFormat="1" ht="15" customHeight="1">
      <c r="A103" s="59"/>
      <c r="C103" s="68">
        <v>60</v>
      </c>
      <c r="D103" s="73" t="s">
        <v>255</v>
      </c>
      <c r="E103" s="73" t="s">
        <v>255</v>
      </c>
      <c r="F103" s="73" t="s">
        <v>256</v>
      </c>
      <c r="G103" s="73"/>
    </row>
    <row r="104" spans="1:7" s="58" customFormat="1" ht="15" customHeight="1">
      <c r="A104" s="59"/>
      <c r="C104" s="68">
        <v>61</v>
      </c>
      <c r="D104" s="73" t="s">
        <v>257</v>
      </c>
      <c r="E104" s="73" t="s">
        <v>257</v>
      </c>
      <c r="F104" s="73" t="s">
        <v>258</v>
      </c>
      <c r="G104" s="73"/>
    </row>
    <row r="105" spans="1:7" s="58" customFormat="1" ht="15" customHeight="1">
      <c r="A105" s="59"/>
      <c r="C105" s="68">
        <v>62</v>
      </c>
      <c r="D105" s="73" t="s">
        <v>259</v>
      </c>
      <c r="E105" s="73" t="s">
        <v>259</v>
      </c>
      <c r="F105" s="73" t="s">
        <v>260</v>
      </c>
      <c r="G105" s="73"/>
    </row>
    <row r="106" spans="1:7" s="58" customFormat="1" ht="15" customHeight="1">
      <c r="A106" s="59"/>
      <c r="C106" s="68">
        <v>63</v>
      </c>
      <c r="D106" s="73" t="s">
        <v>261</v>
      </c>
      <c r="E106" s="73" t="s">
        <v>261</v>
      </c>
      <c r="F106" s="73" t="s">
        <v>262</v>
      </c>
      <c r="G106" s="73"/>
    </row>
    <row r="107" spans="1:7" s="58" customFormat="1" ht="15" customHeight="1">
      <c r="A107" s="59"/>
      <c r="C107" s="68">
        <v>64</v>
      </c>
      <c r="D107" s="73" t="s">
        <v>263</v>
      </c>
      <c r="E107" s="73" t="s">
        <v>263</v>
      </c>
      <c r="F107" s="73" t="s">
        <v>264</v>
      </c>
      <c r="G107" s="73"/>
    </row>
    <row r="108" spans="1:7" s="58" customFormat="1" ht="15" customHeight="1">
      <c r="A108" s="59"/>
      <c r="C108" s="68">
        <v>65</v>
      </c>
      <c r="D108" s="73" t="s">
        <v>265</v>
      </c>
      <c r="E108" s="73" t="s">
        <v>265</v>
      </c>
      <c r="F108" s="73" t="s">
        <v>266</v>
      </c>
      <c r="G108" s="73"/>
    </row>
    <row r="109" spans="1:7" s="58" customFormat="1" ht="15" customHeight="1">
      <c r="A109" s="59"/>
      <c r="C109" s="68">
        <v>66</v>
      </c>
      <c r="D109" s="73" t="s">
        <v>267</v>
      </c>
      <c r="E109" s="73" t="s">
        <v>267</v>
      </c>
      <c r="F109" s="73" t="s">
        <v>268</v>
      </c>
      <c r="G109" s="73"/>
    </row>
    <row r="110" spans="1:7" s="58" customFormat="1" ht="15" customHeight="1">
      <c r="A110" s="59"/>
      <c r="C110" s="68">
        <v>67</v>
      </c>
      <c r="D110" s="73" t="s">
        <v>269</v>
      </c>
      <c r="E110" s="73" t="s">
        <v>269</v>
      </c>
      <c r="F110" s="73" t="s">
        <v>270</v>
      </c>
      <c r="G110" s="73"/>
    </row>
    <row r="111" spans="1:7" s="58" customFormat="1" ht="15" customHeight="1">
      <c r="A111" s="59"/>
      <c r="C111" s="68">
        <v>68</v>
      </c>
      <c r="D111" s="73" t="s">
        <v>271</v>
      </c>
      <c r="E111" s="73" t="s">
        <v>271</v>
      </c>
      <c r="F111" s="73" t="s">
        <v>272</v>
      </c>
      <c r="G111" s="73"/>
    </row>
    <row r="112" spans="1:7" s="58" customFormat="1" ht="15" customHeight="1">
      <c r="A112" s="59"/>
      <c r="C112" s="68">
        <v>69</v>
      </c>
      <c r="D112" s="73" t="s">
        <v>273</v>
      </c>
      <c r="E112" s="73" t="s">
        <v>273</v>
      </c>
      <c r="F112" s="73" t="s">
        <v>274</v>
      </c>
      <c r="G112" s="73"/>
    </row>
    <row r="113" spans="1:7" s="58" customFormat="1" ht="15" customHeight="1">
      <c r="A113" s="59"/>
      <c r="C113" s="68">
        <v>70</v>
      </c>
      <c r="D113" s="73" t="s">
        <v>275</v>
      </c>
      <c r="E113" s="73" t="s">
        <v>275</v>
      </c>
      <c r="F113" s="73" t="s">
        <v>276</v>
      </c>
      <c r="G113" s="73"/>
    </row>
    <row r="114" spans="1:7" s="58" customFormat="1" ht="15" customHeight="1">
      <c r="A114" s="59"/>
      <c r="C114" s="68">
        <v>71</v>
      </c>
      <c r="D114" s="73" t="s">
        <v>277</v>
      </c>
      <c r="E114" s="73" t="s">
        <v>277</v>
      </c>
      <c r="F114" s="73" t="s">
        <v>278</v>
      </c>
      <c r="G114" s="73"/>
    </row>
    <row r="115" spans="1:7" s="58" customFormat="1" ht="15" customHeight="1">
      <c r="A115" s="59"/>
      <c r="C115" s="68">
        <v>72</v>
      </c>
      <c r="D115" s="73" t="s">
        <v>279</v>
      </c>
      <c r="E115" s="73" t="s">
        <v>279</v>
      </c>
      <c r="F115" s="73" t="s">
        <v>280</v>
      </c>
      <c r="G115" s="73"/>
    </row>
    <row r="116" spans="1:7" s="58" customFormat="1" ht="15" customHeight="1">
      <c r="A116" s="59"/>
      <c r="C116" s="68">
        <v>73</v>
      </c>
      <c r="D116" s="73" t="s">
        <v>281</v>
      </c>
      <c r="E116" s="73" t="s">
        <v>281</v>
      </c>
      <c r="F116" s="73" t="s">
        <v>282</v>
      </c>
      <c r="G116" s="73"/>
    </row>
    <row r="117" spans="1:7" s="58" customFormat="1" ht="15" customHeight="1">
      <c r="A117" s="59"/>
      <c r="C117" s="68">
        <v>74</v>
      </c>
      <c r="D117" s="73" t="s">
        <v>283</v>
      </c>
      <c r="E117" s="73" t="s">
        <v>283</v>
      </c>
      <c r="F117" s="73" t="s">
        <v>284</v>
      </c>
      <c r="G117" s="73"/>
    </row>
    <row r="118" spans="1:7" s="58" customFormat="1" ht="15" customHeight="1">
      <c r="A118" s="59"/>
      <c r="C118" s="68">
        <v>75</v>
      </c>
      <c r="D118" s="73" t="s">
        <v>285</v>
      </c>
      <c r="E118" s="73" t="s">
        <v>285</v>
      </c>
      <c r="F118" s="73" t="s">
        <v>286</v>
      </c>
      <c r="G118" s="73"/>
    </row>
    <row r="119" spans="1:7" s="58" customFormat="1" ht="15" customHeight="1">
      <c r="A119" s="59"/>
      <c r="C119" s="68">
        <v>76</v>
      </c>
      <c r="D119" s="73" t="s">
        <v>287</v>
      </c>
      <c r="E119" s="73" t="s">
        <v>287</v>
      </c>
      <c r="F119" s="73" t="s">
        <v>288</v>
      </c>
      <c r="G119" s="73"/>
    </row>
    <row r="120" spans="1:7" s="58" customFormat="1" ht="15" customHeight="1">
      <c r="A120" s="59"/>
      <c r="C120" s="68">
        <v>77</v>
      </c>
      <c r="D120" s="73" t="s">
        <v>289</v>
      </c>
      <c r="E120" s="73" t="s">
        <v>289</v>
      </c>
      <c r="F120" s="73" t="s">
        <v>290</v>
      </c>
      <c r="G120" s="73"/>
    </row>
    <row r="121" spans="1:7" s="58" customFormat="1" ht="15" customHeight="1">
      <c r="A121" s="59"/>
      <c r="C121" s="68">
        <v>78</v>
      </c>
      <c r="D121" s="73" t="s">
        <v>291</v>
      </c>
      <c r="E121" s="73" t="s">
        <v>291</v>
      </c>
      <c r="F121" s="73" t="s">
        <v>292</v>
      </c>
      <c r="G121" s="73"/>
    </row>
    <row r="122" spans="1:7" s="58" customFormat="1" ht="15" customHeight="1">
      <c r="A122" s="59"/>
      <c r="C122" s="68">
        <v>79</v>
      </c>
      <c r="D122" s="73" t="s">
        <v>293</v>
      </c>
      <c r="E122" s="73" t="s">
        <v>293</v>
      </c>
      <c r="F122" s="73" t="s">
        <v>294</v>
      </c>
      <c r="G122" s="73"/>
    </row>
    <row r="123" spans="1:7" s="58" customFormat="1" ht="15" customHeight="1">
      <c r="A123" s="59"/>
      <c r="C123" s="68">
        <v>80</v>
      </c>
      <c r="D123" s="73" t="s">
        <v>295</v>
      </c>
      <c r="E123" s="73" t="s">
        <v>295</v>
      </c>
      <c r="F123" s="73" t="s">
        <v>296</v>
      </c>
      <c r="G123" s="73"/>
    </row>
    <row r="124" spans="1:7" s="58" customFormat="1" ht="15" customHeight="1">
      <c r="A124" s="59"/>
      <c r="C124" s="68">
        <v>81</v>
      </c>
      <c r="D124" s="73" t="s">
        <v>297</v>
      </c>
      <c r="E124" s="73" t="s">
        <v>297</v>
      </c>
      <c r="F124" s="73" t="s">
        <v>298</v>
      </c>
      <c r="G124" s="73"/>
    </row>
    <row r="125" spans="1:7" s="58" customFormat="1" ht="15" customHeight="1">
      <c r="A125" s="59"/>
      <c r="C125" s="68">
        <v>82</v>
      </c>
      <c r="D125" s="73" t="s">
        <v>299</v>
      </c>
      <c r="E125" s="73" t="s">
        <v>299</v>
      </c>
      <c r="F125" s="73" t="s">
        <v>300</v>
      </c>
      <c r="G125" s="73"/>
    </row>
    <row r="126" spans="1:7" s="58" customFormat="1" ht="15" customHeight="1">
      <c r="A126" s="59"/>
      <c r="C126" s="68">
        <v>83</v>
      </c>
      <c r="D126" s="73" t="s">
        <v>301</v>
      </c>
      <c r="E126" s="73" t="s">
        <v>301</v>
      </c>
      <c r="F126" s="73" t="s">
        <v>302</v>
      </c>
      <c r="G126" s="73"/>
    </row>
    <row r="127" spans="1:7" s="58" customFormat="1" ht="15" customHeight="1">
      <c r="A127" s="59"/>
      <c r="C127" s="68">
        <v>84</v>
      </c>
      <c r="D127" s="73" t="s">
        <v>303</v>
      </c>
      <c r="E127" s="73" t="s">
        <v>303</v>
      </c>
      <c r="F127" s="73" t="s">
        <v>304</v>
      </c>
      <c r="G127" s="73"/>
    </row>
    <row r="128" spans="1:7" s="58" customFormat="1" ht="15" customHeight="1">
      <c r="A128" s="59"/>
      <c r="C128" s="68">
        <v>85</v>
      </c>
      <c r="D128" s="73" t="s">
        <v>305</v>
      </c>
      <c r="E128" s="73" t="s">
        <v>305</v>
      </c>
      <c r="F128" s="73" t="s">
        <v>306</v>
      </c>
      <c r="G128" s="73"/>
    </row>
    <row r="129" spans="1:7" s="58" customFormat="1" ht="15" customHeight="1">
      <c r="A129" s="59"/>
      <c r="C129" s="68">
        <v>86</v>
      </c>
      <c r="D129" s="73" t="s">
        <v>307</v>
      </c>
      <c r="E129" s="73" t="s">
        <v>307</v>
      </c>
      <c r="F129" s="73" t="s">
        <v>308</v>
      </c>
      <c r="G129" s="73"/>
    </row>
    <row r="130" spans="1:7" s="58" customFormat="1" ht="15" customHeight="1">
      <c r="A130" s="59"/>
      <c r="C130" s="68">
        <v>87</v>
      </c>
      <c r="D130" s="73" t="s">
        <v>309</v>
      </c>
      <c r="E130" s="73" t="s">
        <v>309</v>
      </c>
      <c r="F130" s="73" t="s">
        <v>310</v>
      </c>
      <c r="G130" s="73"/>
    </row>
    <row r="131" spans="1:7" s="58" customFormat="1" ht="15" customHeight="1">
      <c r="A131" s="59"/>
      <c r="C131" s="68">
        <v>88</v>
      </c>
      <c r="D131" s="73" t="s">
        <v>311</v>
      </c>
      <c r="E131" s="73" t="s">
        <v>311</v>
      </c>
      <c r="F131" s="73" t="s">
        <v>312</v>
      </c>
      <c r="G131" s="73"/>
    </row>
    <row r="132" spans="1:7" s="58" customFormat="1" ht="15" customHeight="1">
      <c r="A132" s="59"/>
      <c r="C132" s="68">
        <v>89</v>
      </c>
      <c r="D132" s="73" t="s">
        <v>313</v>
      </c>
      <c r="E132" s="73" t="s">
        <v>313</v>
      </c>
      <c r="F132" s="73" t="s">
        <v>314</v>
      </c>
      <c r="G132" s="73"/>
    </row>
    <row r="133" spans="1:7" s="58" customFormat="1" ht="15" customHeight="1">
      <c r="A133" s="59"/>
      <c r="C133" s="68">
        <v>90</v>
      </c>
      <c r="D133" s="73" t="s">
        <v>315</v>
      </c>
      <c r="E133" s="73" t="s">
        <v>315</v>
      </c>
      <c r="F133" s="73" t="s">
        <v>316</v>
      </c>
      <c r="G133" s="73"/>
    </row>
    <row r="134" spans="1:7" s="58" customFormat="1" ht="15" customHeight="1">
      <c r="A134" s="59"/>
      <c r="C134" s="68">
        <v>91</v>
      </c>
      <c r="D134" s="73" t="s">
        <v>317</v>
      </c>
      <c r="E134" s="73" t="s">
        <v>317</v>
      </c>
      <c r="F134" s="73" t="s">
        <v>318</v>
      </c>
      <c r="G134" s="73"/>
    </row>
    <row r="135" spans="1:7" s="58" customFormat="1" ht="15" customHeight="1">
      <c r="A135" s="59"/>
      <c r="C135" s="68">
        <v>92</v>
      </c>
      <c r="D135" s="73" t="s">
        <v>319</v>
      </c>
      <c r="E135" s="73" t="s">
        <v>319</v>
      </c>
      <c r="F135" s="73" t="s">
        <v>320</v>
      </c>
      <c r="G135" s="73"/>
    </row>
    <row r="136" spans="1:7" s="58" customFormat="1" ht="15" customHeight="1">
      <c r="A136" s="59"/>
      <c r="C136" s="68">
        <v>93</v>
      </c>
      <c r="D136" s="73" t="s">
        <v>321</v>
      </c>
      <c r="E136" s="73" t="s">
        <v>321</v>
      </c>
      <c r="F136" s="73" t="s">
        <v>322</v>
      </c>
      <c r="G136" s="73"/>
    </row>
    <row r="137" spans="1:7" s="58" customFormat="1" ht="15" customHeight="1">
      <c r="A137" s="59"/>
      <c r="C137" s="68">
        <v>94</v>
      </c>
      <c r="D137" s="73" t="s">
        <v>323</v>
      </c>
      <c r="E137" s="73" t="s">
        <v>323</v>
      </c>
      <c r="F137" s="73" t="s">
        <v>324</v>
      </c>
      <c r="G137" s="73"/>
    </row>
    <row r="138" spans="1:7" s="58" customFormat="1" ht="15" customHeight="1">
      <c r="A138" s="59"/>
      <c r="C138" s="68">
        <v>95</v>
      </c>
      <c r="D138" s="73" t="s">
        <v>325</v>
      </c>
      <c r="E138" s="73" t="s">
        <v>325</v>
      </c>
      <c r="F138" s="73" t="s">
        <v>326</v>
      </c>
      <c r="G138" s="73"/>
    </row>
    <row r="139" spans="1:7" s="58" customFormat="1" ht="15" customHeight="1">
      <c r="A139" s="59"/>
      <c r="C139" s="68">
        <v>96</v>
      </c>
      <c r="D139" s="73" t="s">
        <v>327</v>
      </c>
      <c r="E139" s="73" t="s">
        <v>327</v>
      </c>
      <c r="F139" s="73" t="s">
        <v>328</v>
      </c>
      <c r="G139" s="73"/>
    </row>
    <row r="140" spans="1:7" s="58" customFormat="1" ht="15" customHeight="1">
      <c r="A140" s="59"/>
      <c r="C140" s="68">
        <v>97</v>
      </c>
      <c r="D140" s="73" t="s">
        <v>329</v>
      </c>
      <c r="E140" s="73" t="s">
        <v>329</v>
      </c>
      <c r="F140" s="73" t="s">
        <v>330</v>
      </c>
      <c r="G140" s="73"/>
    </row>
    <row r="141" spans="1:7" s="58" customFormat="1" ht="15" customHeight="1">
      <c r="A141" s="59"/>
      <c r="C141" s="68">
        <v>98</v>
      </c>
      <c r="D141" s="73" t="s">
        <v>331</v>
      </c>
      <c r="E141" s="73" t="s">
        <v>331</v>
      </c>
      <c r="F141" s="73" t="s">
        <v>332</v>
      </c>
      <c r="G141" s="73"/>
    </row>
    <row r="142" spans="1:7" s="58" customFormat="1" ht="15" customHeight="1">
      <c r="A142" s="59"/>
      <c r="C142" s="68">
        <v>99</v>
      </c>
      <c r="D142" s="73" t="s">
        <v>333</v>
      </c>
      <c r="E142" s="73" t="s">
        <v>333</v>
      </c>
      <c r="F142" s="73" t="s">
        <v>334</v>
      </c>
      <c r="G142" s="73"/>
    </row>
    <row r="143" spans="1:7" s="58" customFormat="1" ht="15" customHeight="1">
      <c r="A143" s="59"/>
      <c r="C143" s="68">
        <v>100</v>
      </c>
      <c r="D143" s="73" t="s">
        <v>335</v>
      </c>
      <c r="E143" s="73" t="s">
        <v>335</v>
      </c>
      <c r="F143" s="73" t="s">
        <v>336</v>
      </c>
      <c r="G143" s="73"/>
    </row>
    <row r="144" spans="1:7" s="58" customFormat="1" ht="15" customHeight="1">
      <c r="A144" s="59"/>
      <c r="C144" s="68">
        <v>101</v>
      </c>
      <c r="D144" s="73" t="s">
        <v>337</v>
      </c>
      <c r="E144" s="73" t="s">
        <v>337</v>
      </c>
      <c r="F144" s="73" t="s">
        <v>338</v>
      </c>
      <c r="G144" s="73"/>
    </row>
    <row r="145" spans="1:7" s="58" customFormat="1" ht="15" customHeight="1">
      <c r="A145" s="59"/>
      <c r="C145" s="68">
        <v>102</v>
      </c>
      <c r="D145" s="73" t="s">
        <v>339</v>
      </c>
      <c r="E145" s="73" t="s">
        <v>339</v>
      </c>
      <c r="F145" s="73" t="s">
        <v>340</v>
      </c>
      <c r="G145" s="73"/>
    </row>
    <row r="146" spans="1:7" s="58" customFormat="1" ht="15" customHeight="1">
      <c r="A146" s="59"/>
      <c r="C146" s="68">
        <v>103</v>
      </c>
      <c r="D146" s="73" t="s">
        <v>341</v>
      </c>
      <c r="E146" s="73" t="s">
        <v>341</v>
      </c>
      <c r="F146" s="73" t="s">
        <v>342</v>
      </c>
      <c r="G146" s="73"/>
    </row>
    <row r="147" spans="1:7" s="58" customFormat="1" ht="15" customHeight="1">
      <c r="A147" s="59"/>
      <c r="C147" s="68">
        <v>104</v>
      </c>
      <c r="D147" s="73" t="s">
        <v>343</v>
      </c>
      <c r="E147" s="73" t="s">
        <v>343</v>
      </c>
      <c r="F147" s="73" t="s">
        <v>344</v>
      </c>
      <c r="G147" s="73"/>
    </row>
    <row r="148" spans="1:7" s="58" customFormat="1" ht="15" customHeight="1">
      <c r="A148" s="59"/>
      <c r="C148" s="68">
        <v>105</v>
      </c>
      <c r="D148" s="73" t="s">
        <v>345</v>
      </c>
      <c r="E148" s="73" t="s">
        <v>345</v>
      </c>
      <c r="F148" s="73" t="s">
        <v>346</v>
      </c>
      <c r="G148" s="73"/>
    </row>
    <row r="149" spans="1:7" s="58" customFormat="1" ht="15" customHeight="1">
      <c r="A149" s="59"/>
      <c r="C149" s="68">
        <v>106</v>
      </c>
      <c r="D149" s="73" t="s">
        <v>347</v>
      </c>
      <c r="E149" s="73" t="s">
        <v>347</v>
      </c>
      <c r="F149" s="73" t="s">
        <v>348</v>
      </c>
      <c r="G149" s="73"/>
    </row>
    <row r="150" spans="1:7" s="58" customFormat="1" ht="15" customHeight="1">
      <c r="A150" s="59"/>
      <c r="C150" s="68">
        <v>107</v>
      </c>
      <c r="D150" s="73" t="s">
        <v>349</v>
      </c>
      <c r="E150" s="73" t="s">
        <v>349</v>
      </c>
      <c r="F150" s="73" t="s">
        <v>350</v>
      </c>
      <c r="G150" s="73"/>
    </row>
    <row r="151" spans="1:7" s="58" customFormat="1" ht="15" customHeight="1">
      <c r="A151" s="59"/>
      <c r="C151" s="68">
        <v>108</v>
      </c>
      <c r="D151" s="73" t="s">
        <v>351</v>
      </c>
      <c r="E151" s="73" t="s">
        <v>351</v>
      </c>
      <c r="F151" s="73" t="s">
        <v>352</v>
      </c>
      <c r="G151" s="73"/>
    </row>
    <row r="152" spans="1:7" s="58" customFormat="1" ht="15" customHeight="1">
      <c r="A152" s="59"/>
      <c r="C152" s="68">
        <v>109</v>
      </c>
      <c r="D152" s="73" t="s">
        <v>353</v>
      </c>
      <c r="E152" s="73" t="s">
        <v>353</v>
      </c>
      <c r="F152" s="73" t="s">
        <v>354</v>
      </c>
      <c r="G152" s="73"/>
    </row>
    <row r="153" spans="1:7" s="58" customFormat="1" ht="15" customHeight="1">
      <c r="A153" s="59"/>
      <c r="C153" s="68">
        <v>110</v>
      </c>
      <c r="D153" s="73" t="s">
        <v>355</v>
      </c>
      <c r="E153" s="73" t="s">
        <v>355</v>
      </c>
      <c r="F153" s="73" t="s">
        <v>356</v>
      </c>
      <c r="G153" s="73"/>
    </row>
    <row r="154" spans="1:7" s="58" customFormat="1" ht="15" customHeight="1">
      <c r="A154" s="59"/>
      <c r="C154" s="68">
        <v>111</v>
      </c>
      <c r="D154" s="73" t="s">
        <v>357</v>
      </c>
      <c r="E154" s="73" t="s">
        <v>357</v>
      </c>
      <c r="F154" s="73" t="s">
        <v>358</v>
      </c>
      <c r="G154" s="73"/>
    </row>
    <row r="155" spans="1:7" s="58" customFormat="1" ht="15" customHeight="1">
      <c r="A155" s="59"/>
      <c r="C155" s="68">
        <v>112</v>
      </c>
      <c r="D155" s="73" t="s">
        <v>359</v>
      </c>
      <c r="E155" s="73" t="s">
        <v>359</v>
      </c>
      <c r="F155" s="73" t="s">
        <v>360</v>
      </c>
      <c r="G155" s="73"/>
    </row>
    <row r="156" spans="1:7" s="58" customFormat="1" ht="15" customHeight="1">
      <c r="A156" s="59"/>
      <c r="C156" s="68">
        <v>113</v>
      </c>
      <c r="D156" s="73" t="s">
        <v>361</v>
      </c>
      <c r="E156" s="73" t="s">
        <v>361</v>
      </c>
      <c r="F156" s="73" t="s">
        <v>362</v>
      </c>
      <c r="G156" s="73"/>
    </row>
    <row r="157" spans="1:7" s="58" customFormat="1" ht="15" customHeight="1">
      <c r="A157" s="59"/>
      <c r="C157" s="68">
        <v>114</v>
      </c>
      <c r="D157" s="73" t="s">
        <v>363</v>
      </c>
      <c r="E157" s="73" t="s">
        <v>363</v>
      </c>
      <c r="F157" s="73" t="s">
        <v>364</v>
      </c>
      <c r="G157" s="73"/>
    </row>
    <row r="158" spans="1:7" s="58" customFormat="1" ht="15" customHeight="1">
      <c r="A158" s="59"/>
      <c r="C158" s="68">
        <v>115</v>
      </c>
      <c r="D158" s="73" t="s">
        <v>365</v>
      </c>
      <c r="E158" s="73" t="s">
        <v>365</v>
      </c>
      <c r="F158" s="73" t="s">
        <v>366</v>
      </c>
      <c r="G158" s="73"/>
    </row>
    <row r="159" spans="1:7" s="58" customFormat="1" ht="15" customHeight="1">
      <c r="A159" s="59"/>
      <c r="C159" s="68">
        <v>116</v>
      </c>
      <c r="D159" s="73" t="s">
        <v>367</v>
      </c>
      <c r="E159" s="73" t="s">
        <v>367</v>
      </c>
      <c r="F159" s="73" t="s">
        <v>368</v>
      </c>
      <c r="G159" s="73"/>
    </row>
    <row r="160" spans="1:7" s="58" customFormat="1" ht="15" customHeight="1">
      <c r="A160" s="59"/>
      <c r="C160" s="68">
        <v>117</v>
      </c>
      <c r="D160" s="73" t="s">
        <v>369</v>
      </c>
      <c r="E160" s="73" t="s">
        <v>369</v>
      </c>
      <c r="F160" s="73" t="s">
        <v>370</v>
      </c>
      <c r="G160" s="73"/>
    </row>
    <row r="161" spans="1:7" s="58" customFormat="1" ht="15" customHeight="1">
      <c r="A161" s="59"/>
      <c r="C161" s="68">
        <v>118</v>
      </c>
      <c r="D161" s="73" t="s">
        <v>371</v>
      </c>
      <c r="E161" s="73" t="s">
        <v>371</v>
      </c>
      <c r="F161" s="73" t="s">
        <v>372</v>
      </c>
      <c r="G161" s="73"/>
    </row>
    <row r="162" spans="1:7" s="58" customFormat="1" ht="15" customHeight="1">
      <c r="A162" s="59"/>
      <c r="C162" s="68">
        <v>119</v>
      </c>
      <c r="D162" s="73" t="s">
        <v>373</v>
      </c>
      <c r="E162" s="73" t="s">
        <v>373</v>
      </c>
      <c r="F162" s="73" t="s">
        <v>374</v>
      </c>
      <c r="G162" s="73"/>
    </row>
    <row r="163" spans="1:7" s="58" customFormat="1" ht="15" customHeight="1">
      <c r="A163" s="59"/>
      <c r="C163" s="68">
        <v>120</v>
      </c>
      <c r="D163" s="73" t="s">
        <v>375</v>
      </c>
      <c r="E163" s="73" t="s">
        <v>375</v>
      </c>
      <c r="F163" s="73" t="s">
        <v>376</v>
      </c>
      <c r="G163" s="73"/>
    </row>
    <row r="164" spans="1:7" s="58" customFormat="1" ht="15" customHeight="1">
      <c r="A164" s="59"/>
      <c r="C164" s="68">
        <v>121</v>
      </c>
      <c r="D164" s="73" t="s">
        <v>377</v>
      </c>
      <c r="E164" s="73" t="s">
        <v>377</v>
      </c>
      <c r="F164" s="73" t="s">
        <v>378</v>
      </c>
      <c r="G164" s="73"/>
    </row>
    <row r="165" spans="1:7" s="58" customFormat="1" ht="15" customHeight="1">
      <c r="A165" s="59"/>
      <c r="C165" s="68">
        <v>122</v>
      </c>
      <c r="D165" s="73" t="s">
        <v>379</v>
      </c>
      <c r="E165" s="73" t="s">
        <v>379</v>
      </c>
      <c r="F165" s="73" t="s">
        <v>380</v>
      </c>
      <c r="G165" s="73"/>
    </row>
    <row r="166" spans="1:7" s="58" customFormat="1" ht="15" customHeight="1">
      <c r="A166" s="59"/>
      <c r="C166" s="68">
        <v>123</v>
      </c>
      <c r="D166" s="73" t="s">
        <v>381</v>
      </c>
      <c r="E166" s="73" t="s">
        <v>381</v>
      </c>
      <c r="F166" s="73" t="s">
        <v>382</v>
      </c>
      <c r="G166" s="73"/>
    </row>
    <row r="167" spans="1:7" s="58" customFormat="1" ht="15" customHeight="1">
      <c r="A167" s="59"/>
      <c r="C167" s="68">
        <v>124</v>
      </c>
      <c r="D167" s="73" t="s">
        <v>383</v>
      </c>
      <c r="E167" s="73" t="s">
        <v>383</v>
      </c>
      <c r="F167" s="73" t="s">
        <v>384</v>
      </c>
      <c r="G167" s="73"/>
    </row>
    <row r="168" spans="1:7" s="58" customFormat="1" ht="15" customHeight="1">
      <c r="A168" s="59"/>
      <c r="C168" s="68">
        <v>125</v>
      </c>
      <c r="D168" s="73" t="s">
        <v>385</v>
      </c>
      <c r="E168" s="73" t="s">
        <v>385</v>
      </c>
      <c r="F168" s="73" t="s">
        <v>386</v>
      </c>
      <c r="G168" s="73"/>
    </row>
    <row r="169" spans="1:7" s="58" customFormat="1" ht="15" customHeight="1">
      <c r="A169" s="59"/>
      <c r="C169" s="68">
        <v>126</v>
      </c>
      <c r="D169" s="73" t="s">
        <v>387</v>
      </c>
      <c r="E169" s="73" t="s">
        <v>387</v>
      </c>
      <c r="F169" s="73" t="s">
        <v>388</v>
      </c>
      <c r="G169" s="73"/>
    </row>
    <row r="170" spans="1:7" s="58" customFormat="1" ht="15" customHeight="1">
      <c r="A170" s="59"/>
      <c r="C170" s="68">
        <v>127</v>
      </c>
      <c r="D170" s="73" t="s">
        <v>389</v>
      </c>
      <c r="E170" s="73" t="s">
        <v>389</v>
      </c>
      <c r="F170" s="73" t="s">
        <v>390</v>
      </c>
      <c r="G170" s="73"/>
    </row>
    <row r="171" spans="1:7" s="58" customFormat="1" ht="15" customHeight="1">
      <c r="A171" s="59"/>
      <c r="C171" s="68">
        <v>128</v>
      </c>
      <c r="D171" s="73" t="s">
        <v>391</v>
      </c>
      <c r="E171" s="73" t="s">
        <v>391</v>
      </c>
      <c r="F171" s="73" t="s">
        <v>392</v>
      </c>
      <c r="G171" s="73"/>
    </row>
    <row r="172" spans="1:7" s="58" customFormat="1" ht="15" customHeight="1">
      <c r="A172" s="59"/>
      <c r="C172" s="68">
        <v>129</v>
      </c>
      <c r="D172" s="73" t="s">
        <v>393</v>
      </c>
      <c r="E172" s="73" t="s">
        <v>393</v>
      </c>
      <c r="F172" s="73" t="s">
        <v>394</v>
      </c>
      <c r="G172" s="73"/>
    </row>
    <row r="173" spans="1:7" s="58" customFormat="1" ht="15" customHeight="1">
      <c r="A173" s="59"/>
      <c r="C173" s="68">
        <v>130</v>
      </c>
      <c r="D173" s="73" t="s">
        <v>395</v>
      </c>
      <c r="E173" s="73" t="s">
        <v>395</v>
      </c>
      <c r="F173" s="73" t="s">
        <v>396</v>
      </c>
      <c r="G173" s="73"/>
    </row>
    <row r="174" spans="1:7" s="58" customFormat="1" ht="15" customHeight="1">
      <c r="A174" s="59"/>
      <c r="C174" s="68">
        <v>131</v>
      </c>
      <c r="D174" s="73" t="s">
        <v>397</v>
      </c>
      <c r="E174" s="73" t="s">
        <v>397</v>
      </c>
      <c r="F174" s="73" t="s">
        <v>398</v>
      </c>
      <c r="G174" s="73"/>
    </row>
    <row r="175" spans="1:7" s="58" customFormat="1" ht="15" customHeight="1">
      <c r="A175" s="59"/>
      <c r="B175" s="66"/>
      <c r="C175" s="61">
        <v>132</v>
      </c>
      <c r="D175" s="72" t="s">
        <v>399</v>
      </c>
      <c r="E175" s="72" t="s">
        <v>399</v>
      </c>
      <c r="F175" s="62" t="s">
        <v>400</v>
      </c>
      <c r="G175" s="62"/>
    </row>
    <row r="176" spans="1:7" s="58" customFormat="1" ht="15" customHeight="1">
      <c r="A176" s="59"/>
      <c r="C176" s="68">
        <v>133</v>
      </c>
      <c r="D176" s="69" t="s">
        <v>401</v>
      </c>
      <c r="E176" s="69" t="s">
        <v>401</v>
      </c>
      <c r="F176" s="69" t="s">
        <v>402</v>
      </c>
      <c r="G176" s="69"/>
    </row>
    <row r="177" spans="1:7" s="58" customFormat="1" ht="15" customHeight="1">
      <c r="A177" s="59"/>
      <c r="C177" s="68">
        <v>134</v>
      </c>
      <c r="D177" s="73" t="s">
        <v>403</v>
      </c>
      <c r="E177" s="73" t="s">
        <v>403</v>
      </c>
      <c r="F177" s="73" t="s">
        <v>404</v>
      </c>
      <c r="G177" s="73"/>
    </row>
    <row r="178" spans="1:7" s="58" customFormat="1" ht="15" customHeight="1">
      <c r="A178" s="59"/>
      <c r="C178" s="68">
        <v>135</v>
      </c>
      <c r="D178" s="73" t="s">
        <v>405</v>
      </c>
      <c r="E178" s="73" t="s">
        <v>405</v>
      </c>
      <c r="F178" s="73" t="s">
        <v>406</v>
      </c>
      <c r="G178" s="73"/>
    </row>
    <row r="179" spans="1:7" s="58" customFormat="1" ht="15" customHeight="1">
      <c r="A179" s="59"/>
      <c r="C179" s="68">
        <v>136</v>
      </c>
      <c r="D179" s="73" t="s">
        <v>407</v>
      </c>
      <c r="E179" s="73" t="s">
        <v>407</v>
      </c>
      <c r="F179" s="73" t="s">
        <v>408</v>
      </c>
      <c r="G179" s="73"/>
    </row>
    <row r="180" spans="1:7" s="58" customFormat="1" ht="15" customHeight="1">
      <c r="A180" s="59"/>
      <c r="C180" s="68">
        <v>137</v>
      </c>
      <c r="D180" s="73" t="s">
        <v>409</v>
      </c>
      <c r="E180" s="73" t="s">
        <v>409</v>
      </c>
      <c r="F180" s="73" t="s">
        <v>410</v>
      </c>
      <c r="G180" s="73"/>
    </row>
    <row r="181" spans="1:7" s="58" customFormat="1" ht="15" customHeight="1">
      <c r="A181" s="59"/>
      <c r="C181" s="68">
        <v>138</v>
      </c>
      <c r="D181" s="73" t="s">
        <v>411</v>
      </c>
      <c r="E181" s="73" t="s">
        <v>411</v>
      </c>
      <c r="F181" s="73" t="s">
        <v>412</v>
      </c>
      <c r="G181" s="73"/>
    </row>
    <row r="182" spans="1:7" s="58" customFormat="1" ht="15" customHeight="1">
      <c r="A182" s="59"/>
      <c r="C182" s="68">
        <v>139</v>
      </c>
      <c r="D182" s="73" t="s">
        <v>413</v>
      </c>
      <c r="E182" s="73" t="s">
        <v>413</v>
      </c>
      <c r="F182" s="73" t="s">
        <v>414</v>
      </c>
      <c r="G182" s="73"/>
    </row>
    <row r="183" spans="1:7" s="58" customFormat="1" ht="15" customHeight="1">
      <c r="A183" s="59"/>
      <c r="C183" s="68">
        <v>140</v>
      </c>
      <c r="D183" s="73" t="s">
        <v>415</v>
      </c>
      <c r="E183" s="73" t="s">
        <v>415</v>
      </c>
      <c r="F183" s="73" t="s">
        <v>416</v>
      </c>
      <c r="G183" s="73"/>
    </row>
    <row r="184" spans="1:7" s="58" customFormat="1" ht="15" customHeight="1">
      <c r="A184" s="59"/>
      <c r="C184" s="68">
        <v>141</v>
      </c>
      <c r="D184" s="73" t="s">
        <v>417</v>
      </c>
      <c r="E184" s="73" t="s">
        <v>417</v>
      </c>
      <c r="F184" s="73" t="s">
        <v>418</v>
      </c>
      <c r="G184" s="73"/>
    </row>
    <row r="185" spans="1:7" s="58" customFormat="1" ht="15" customHeight="1">
      <c r="A185" s="59"/>
      <c r="C185" s="68">
        <v>142</v>
      </c>
      <c r="D185" s="73" t="s">
        <v>419</v>
      </c>
      <c r="E185" s="73" t="s">
        <v>419</v>
      </c>
      <c r="F185" s="73" t="s">
        <v>420</v>
      </c>
      <c r="G185" s="73"/>
    </row>
    <row r="186" spans="1:7" s="58" customFormat="1" ht="15" customHeight="1">
      <c r="A186" s="59"/>
      <c r="C186" s="68">
        <v>143</v>
      </c>
      <c r="D186" s="73" t="s">
        <v>421</v>
      </c>
      <c r="E186" s="73" t="s">
        <v>421</v>
      </c>
      <c r="F186" s="73" t="s">
        <v>422</v>
      </c>
      <c r="G186" s="73"/>
    </row>
    <row r="187" spans="1:7" s="58" customFormat="1" ht="15" customHeight="1">
      <c r="A187" s="59"/>
      <c r="C187" s="68">
        <v>144</v>
      </c>
      <c r="D187" s="73" t="s">
        <v>423</v>
      </c>
      <c r="E187" s="73" t="s">
        <v>423</v>
      </c>
      <c r="F187" s="73" t="s">
        <v>424</v>
      </c>
      <c r="G187" s="73"/>
    </row>
    <row r="188" spans="1:7" s="58" customFormat="1" ht="15" customHeight="1">
      <c r="A188" s="59"/>
      <c r="C188" s="68">
        <v>145</v>
      </c>
      <c r="D188" s="73" t="s">
        <v>425</v>
      </c>
      <c r="E188" s="73" t="s">
        <v>425</v>
      </c>
      <c r="F188" s="73" t="s">
        <v>426</v>
      </c>
      <c r="G188" s="73"/>
    </row>
    <row r="189" spans="1:7" s="58" customFormat="1" ht="15" customHeight="1">
      <c r="A189" s="59"/>
      <c r="C189" s="68">
        <v>146</v>
      </c>
      <c r="D189" s="73" t="s">
        <v>427</v>
      </c>
      <c r="E189" s="73" t="s">
        <v>427</v>
      </c>
      <c r="F189" s="73" t="s">
        <v>428</v>
      </c>
      <c r="G189" s="73"/>
    </row>
    <row r="190" spans="1:7" s="58" customFormat="1" ht="15" customHeight="1">
      <c r="A190" s="59"/>
      <c r="C190" s="68">
        <v>147</v>
      </c>
      <c r="D190" s="73" t="s">
        <v>429</v>
      </c>
      <c r="E190" s="73" t="s">
        <v>429</v>
      </c>
      <c r="F190" s="73" t="s">
        <v>430</v>
      </c>
      <c r="G190" s="73"/>
    </row>
    <row r="191" spans="1:7" s="58" customFormat="1" ht="15" customHeight="1">
      <c r="A191" s="59"/>
      <c r="C191" s="68">
        <v>148</v>
      </c>
      <c r="D191" s="73" t="s">
        <v>431</v>
      </c>
      <c r="E191" s="73" t="s">
        <v>431</v>
      </c>
      <c r="F191" s="73" t="s">
        <v>432</v>
      </c>
      <c r="G191" s="73"/>
    </row>
    <row r="192" spans="1:7" s="58" customFormat="1" ht="15" customHeight="1">
      <c r="A192" s="59"/>
      <c r="C192" s="68">
        <v>149</v>
      </c>
      <c r="D192" s="73" t="s">
        <v>433</v>
      </c>
      <c r="E192" s="73" t="s">
        <v>433</v>
      </c>
      <c r="F192" s="73" t="s">
        <v>434</v>
      </c>
      <c r="G192" s="73"/>
    </row>
    <row r="193" spans="1:7" s="58" customFormat="1" ht="15" customHeight="1">
      <c r="A193" s="59"/>
      <c r="C193" s="68">
        <v>150</v>
      </c>
      <c r="D193" s="73" t="s">
        <v>435</v>
      </c>
      <c r="E193" s="73" t="s">
        <v>435</v>
      </c>
      <c r="F193" s="73" t="s">
        <v>436</v>
      </c>
      <c r="G193" s="73"/>
    </row>
    <row r="194" spans="1:7" s="58" customFormat="1" ht="15" customHeight="1">
      <c r="A194" s="59"/>
      <c r="C194" s="68">
        <v>151</v>
      </c>
      <c r="D194" s="73" t="s">
        <v>437</v>
      </c>
      <c r="E194" s="73" t="s">
        <v>437</v>
      </c>
      <c r="F194" s="73" t="s">
        <v>438</v>
      </c>
      <c r="G194" s="73"/>
    </row>
    <row r="195" spans="1:7" s="58" customFormat="1" ht="15" customHeight="1">
      <c r="A195" s="59"/>
      <c r="C195" s="68">
        <v>152</v>
      </c>
      <c r="D195" s="73" t="s">
        <v>439</v>
      </c>
      <c r="E195" s="73" t="s">
        <v>439</v>
      </c>
      <c r="F195" s="73" t="s">
        <v>440</v>
      </c>
      <c r="G195" s="73"/>
    </row>
    <row r="196" spans="1:7" s="58" customFormat="1" ht="15" customHeight="1">
      <c r="A196" s="59"/>
      <c r="C196" s="68">
        <v>153</v>
      </c>
      <c r="D196" s="73" t="s">
        <v>441</v>
      </c>
      <c r="E196" s="73" t="s">
        <v>441</v>
      </c>
      <c r="F196" s="73" t="s">
        <v>442</v>
      </c>
      <c r="G196" s="73"/>
    </row>
    <row r="197" spans="1:7" s="58" customFormat="1" ht="15" customHeight="1">
      <c r="A197" s="59"/>
      <c r="C197" s="68">
        <v>154</v>
      </c>
      <c r="D197" s="73" t="s">
        <v>443</v>
      </c>
      <c r="E197" s="73" t="s">
        <v>443</v>
      </c>
      <c r="F197" s="73" t="s">
        <v>444</v>
      </c>
      <c r="G197" s="73"/>
    </row>
    <row r="198" spans="1:7" s="58" customFormat="1" ht="15" customHeight="1">
      <c r="A198" s="59"/>
      <c r="C198" s="68">
        <v>155</v>
      </c>
      <c r="D198" s="73" t="s">
        <v>445</v>
      </c>
      <c r="E198" s="73" t="s">
        <v>445</v>
      </c>
      <c r="F198" s="73" t="s">
        <v>446</v>
      </c>
      <c r="G198" s="73"/>
    </row>
    <row r="199" spans="1:7" s="58" customFormat="1" ht="15" customHeight="1">
      <c r="A199" s="59"/>
      <c r="C199" s="68">
        <v>156</v>
      </c>
      <c r="D199" s="73" t="s">
        <v>447</v>
      </c>
      <c r="E199" s="73" t="s">
        <v>447</v>
      </c>
      <c r="F199" s="73" t="s">
        <v>448</v>
      </c>
      <c r="G199" s="73"/>
    </row>
    <row r="200" spans="1:7" s="58" customFormat="1" ht="15" customHeight="1">
      <c r="A200" s="59"/>
      <c r="C200" s="68">
        <v>157</v>
      </c>
      <c r="D200" s="73" t="s">
        <v>449</v>
      </c>
      <c r="E200" s="73" t="s">
        <v>449</v>
      </c>
      <c r="F200" s="73" t="s">
        <v>450</v>
      </c>
      <c r="G200" s="73"/>
    </row>
    <row r="201" spans="1:7" s="58" customFormat="1" ht="15" customHeight="1">
      <c r="A201" s="59"/>
      <c r="C201" s="68">
        <v>158</v>
      </c>
      <c r="D201" s="73" t="s">
        <v>451</v>
      </c>
      <c r="E201" s="73" t="s">
        <v>451</v>
      </c>
      <c r="F201" s="73" t="s">
        <v>452</v>
      </c>
      <c r="G201" s="73"/>
    </row>
    <row r="202" spans="1:7" s="58" customFormat="1" ht="15" customHeight="1">
      <c r="A202" s="59"/>
      <c r="B202" s="75"/>
      <c r="C202" s="64">
        <v>159</v>
      </c>
      <c r="D202" s="78" t="s">
        <v>453</v>
      </c>
      <c r="E202" s="65" t="s">
        <v>453</v>
      </c>
      <c r="F202" s="65" t="s">
        <v>454</v>
      </c>
      <c r="G202" s="65"/>
    </row>
    <row r="203" spans="1:7" s="58" customFormat="1" ht="15" customHeight="1">
      <c r="A203" s="59"/>
      <c r="B203" s="66" t="s">
        <v>455</v>
      </c>
      <c r="C203" s="68">
        <v>1</v>
      </c>
      <c r="D203" s="73" t="s">
        <v>456</v>
      </c>
      <c r="E203" s="73"/>
      <c r="F203" s="73"/>
      <c r="G203" s="73"/>
    </row>
    <row r="204" spans="1:7" s="58" customFormat="1" ht="15" customHeight="1">
      <c r="A204" s="59"/>
      <c r="C204" s="68">
        <v>2</v>
      </c>
      <c r="D204" s="73" t="s">
        <v>457</v>
      </c>
      <c r="E204" s="73"/>
      <c r="F204" s="73"/>
      <c r="G204" s="73"/>
    </row>
    <row r="205" spans="1:7" s="58" customFormat="1" ht="15" customHeight="1">
      <c r="A205" s="59"/>
      <c r="C205" s="68">
        <v>3</v>
      </c>
      <c r="D205" s="73" t="s">
        <v>458</v>
      </c>
      <c r="E205" s="73"/>
      <c r="F205" s="73"/>
      <c r="G205" s="73"/>
    </row>
    <row r="206" spans="1:9" ht="0" hidden="1">
      <c r="A206" s="59"/>
      <c r="B206" s="58"/>
      <c r="C206" s="68">
        <v>2</v>
      </c>
      <c r="D206" s="69" t="s">
        <v>77</v>
      </c>
      <c r="E206" s="69"/>
      <c r="F206" s="69"/>
      <c r="G206" s="69"/>
      <c r="H206" s="58"/>
      <c r="I206" s="58"/>
    </row>
    <row r="207" spans="1:9" ht="0" hidden="1">
      <c r="A207" s="59"/>
      <c r="B207" s="58"/>
      <c r="C207" s="68">
        <v>3</v>
      </c>
      <c r="D207" s="73" t="s">
        <v>79</v>
      </c>
      <c r="E207" s="73"/>
      <c r="F207" s="73"/>
      <c r="G207" s="73"/>
      <c r="H207" s="58"/>
      <c r="I207" s="58"/>
    </row>
    <row r="208" spans="1:9" ht="0" hidden="1">
      <c r="A208" s="59"/>
      <c r="B208" s="58"/>
      <c r="C208" s="68">
        <v>4</v>
      </c>
      <c r="D208" s="73" t="s">
        <v>81</v>
      </c>
      <c r="E208" s="73"/>
      <c r="F208" s="73"/>
      <c r="G208" s="73"/>
      <c r="H208" s="58"/>
      <c r="I208" s="58"/>
    </row>
    <row r="209" spans="1:9" ht="0" hidden="1">
      <c r="A209" s="59"/>
      <c r="B209" s="58"/>
      <c r="C209" s="68">
        <v>5</v>
      </c>
      <c r="D209" s="73" t="s">
        <v>83</v>
      </c>
      <c r="E209" s="73"/>
      <c r="F209" s="73"/>
      <c r="G209" s="73"/>
      <c r="H209" s="58"/>
      <c r="I209" s="58"/>
    </row>
    <row r="210" spans="1:9" ht="0" hidden="1">
      <c r="A210" s="59"/>
      <c r="B210" s="58"/>
      <c r="C210" s="68">
        <v>6</v>
      </c>
      <c r="D210" s="73" t="s">
        <v>85</v>
      </c>
      <c r="E210" s="73"/>
      <c r="F210" s="73"/>
      <c r="G210" s="73"/>
      <c r="H210" s="58"/>
      <c r="I210" s="58"/>
    </row>
    <row r="211" spans="1:9" ht="0" hidden="1">
      <c r="A211" s="59"/>
      <c r="B211" s="58"/>
      <c r="C211" s="68">
        <v>7</v>
      </c>
      <c r="D211" s="73" t="s">
        <v>87</v>
      </c>
      <c r="E211" s="73"/>
      <c r="F211" s="73"/>
      <c r="G211" s="73"/>
      <c r="H211" s="58"/>
      <c r="I211" s="58"/>
    </row>
    <row r="212" spans="1:9" ht="0" hidden="1">
      <c r="A212" s="59"/>
      <c r="B212" s="58"/>
      <c r="C212" s="68">
        <v>8</v>
      </c>
      <c r="D212" s="73" t="s">
        <v>89</v>
      </c>
      <c r="E212" s="73"/>
      <c r="F212" s="73"/>
      <c r="G212" s="73"/>
      <c r="H212" s="58"/>
      <c r="I212" s="58"/>
    </row>
    <row r="213" spans="1:9" ht="0" hidden="1">
      <c r="A213" s="59"/>
      <c r="B213" s="58"/>
      <c r="C213" s="68">
        <v>9</v>
      </c>
      <c r="D213" s="73" t="s">
        <v>91</v>
      </c>
      <c r="E213" s="73"/>
      <c r="F213" s="73"/>
      <c r="G213" s="73"/>
      <c r="H213" s="58"/>
      <c r="I213" s="58"/>
    </row>
    <row r="214" spans="1:9" ht="0" hidden="1">
      <c r="A214" s="59"/>
      <c r="B214" s="58"/>
      <c r="C214" s="68">
        <v>10</v>
      </c>
      <c r="D214" s="73" t="s">
        <v>93</v>
      </c>
      <c r="E214" s="73"/>
      <c r="F214" s="73"/>
      <c r="G214" s="73"/>
      <c r="H214" s="58"/>
      <c r="I214" s="58"/>
    </row>
    <row r="215" spans="1:9" ht="0" hidden="1">
      <c r="A215" s="59"/>
      <c r="B215" s="58"/>
      <c r="C215" s="68">
        <v>11</v>
      </c>
      <c r="D215" s="73" t="s">
        <v>95</v>
      </c>
      <c r="E215" s="73"/>
      <c r="F215" s="73"/>
      <c r="G215" s="73"/>
      <c r="H215" s="58"/>
      <c r="I215" s="58"/>
    </row>
    <row r="216" spans="1:9" ht="0" hidden="1">
      <c r="A216" s="59"/>
      <c r="B216" s="58"/>
      <c r="C216" s="68">
        <v>12</v>
      </c>
      <c r="D216" s="73" t="s">
        <v>97</v>
      </c>
      <c r="E216" s="73"/>
      <c r="F216" s="73"/>
      <c r="G216" s="73"/>
      <c r="H216" s="58"/>
      <c r="I216" s="58"/>
    </row>
    <row r="217" spans="1:9" ht="0" hidden="1">
      <c r="A217" s="59"/>
      <c r="B217" s="58"/>
      <c r="C217" s="68">
        <v>13</v>
      </c>
      <c r="D217" s="73" t="s">
        <v>99</v>
      </c>
      <c r="E217" s="73"/>
      <c r="F217" s="73"/>
      <c r="G217" s="73"/>
      <c r="H217" s="58"/>
      <c r="I217" s="58"/>
    </row>
    <row r="218" spans="1:9" ht="0" hidden="1">
      <c r="A218" s="59"/>
      <c r="B218" s="58"/>
      <c r="C218" s="68">
        <v>14</v>
      </c>
      <c r="D218" s="73" t="s">
        <v>101</v>
      </c>
      <c r="E218" s="73"/>
      <c r="F218" s="73"/>
      <c r="G218" s="73"/>
      <c r="H218" s="58"/>
      <c r="I218" s="58"/>
    </row>
    <row r="219" spans="1:9" ht="0" hidden="1">
      <c r="A219" s="59"/>
      <c r="B219" s="58"/>
      <c r="C219" s="68">
        <v>15</v>
      </c>
      <c r="D219" s="73" t="s">
        <v>103</v>
      </c>
      <c r="E219" s="73"/>
      <c r="F219" s="73"/>
      <c r="G219" s="73"/>
      <c r="H219" s="58"/>
      <c r="I219" s="58"/>
    </row>
    <row r="220" spans="1:9" ht="0" hidden="1">
      <c r="A220" s="59"/>
      <c r="B220" s="58"/>
      <c r="C220" s="68">
        <v>16</v>
      </c>
      <c r="D220" s="73" t="s">
        <v>105</v>
      </c>
      <c r="E220" s="73"/>
      <c r="F220" s="73"/>
      <c r="G220" s="73"/>
      <c r="H220" s="58"/>
      <c r="I220" s="58"/>
    </row>
    <row r="221" spans="1:9" ht="0" hidden="1">
      <c r="A221" s="59"/>
      <c r="B221" s="58"/>
      <c r="C221" s="68">
        <v>17</v>
      </c>
      <c r="D221" s="73" t="s">
        <v>107</v>
      </c>
      <c r="E221" s="73"/>
      <c r="F221" s="73"/>
      <c r="G221" s="73"/>
      <c r="H221" s="58"/>
      <c r="I221" s="58"/>
    </row>
    <row r="222" spans="1:9" ht="0" hidden="1">
      <c r="A222" s="59"/>
      <c r="B222" s="58"/>
      <c r="C222" s="68">
        <v>18</v>
      </c>
      <c r="D222" s="73" t="s">
        <v>109</v>
      </c>
      <c r="E222" s="73"/>
      <c r="F222" s="73"/>
      <c r="G222" s="73"/>
      <c r="H222" s="58"/>
      <c r="I222" s="58"/>
    </row>
    <row r="223" spans="1:9" ht="0" hidden="1">
      <c r="A223" s="59"/>
      <c r="B223" s="58"/>
      <c r="C223" s="68">
        <v>19</v>
      </c>
      <c r="D223" s="73" t="s">
        <v>111</v>
      </c>
      <c r="E223" s="73"/>
      <c r="F223" s="73"/>
      <c r="G223" s="73"/>
      <c r="H223" s="58"/>
      <c r="I223" s="58"/>
    </row>
    <row r="224" spans="1:9" ht="0" hidden="1">
      <c r="A224" s="59"/>
      <c r="B224" s="58"/>
      <c r="C224" s="68">
        <v>20</v>
      </c>
      <c r="D224" s="73" t="s">
        <v>113</v>
      </c>
      <c r="E224" s="73"/>
      <c r="F224" s="73"/>
      <c r="G224" s="73"/>
      <c r="H224" s="58"/>
      <c r="I224" s="58"/>
    </row>
    <row r="225" spans="1:9" ht="0" hidden="1">
      <c r="A225" s="59"/>
      <c r="B225" s="58"/>
      <c r="C225" s="68">
        <v>21</v>
      </c>
      <c r="D225" s="73" t="s">
        <v>115</v>
      </c>
      <c r="E225" s="73"/>
      <c r="F225" s="73"/>
      <c r="G225" s="73"/>
      <c r="H225" s="58"/>
      <c r="I225" s="58"/>
    </row>
    <row r="226" spans="1:9" ht="0" hidden="1">
      <c r="A226" s="59"/>
      <c r="B226" s="58"/>
      <c r="C226" s="68">
        <v>22</v>
      </c>
      <c r="D226" s="73" t="s">
        <v>117</v>
      </c>
      <c r="E226" s="73"/>
      <c r="F226" s="73"/>
      <c r="G226" s="73"/>
      <c r="H226" s="58"/>
      <c r="I226" s="58"/>
    </row>
    <row r="227" spans="1:9" ht="0" hidden="1">
      <c r="A227" s="59"/>
      <c r="B227" s="58"/>
      <c r="C227" s="68">
        <v>23</v>
      </c>
      <c r="D227" s="73" t="s">
        <v>119</v>
      </c>
      <c r="E227" s="73"/>
      <c r="F227" s="73"/>
      <c r="G227" s="73"/>
      <c r="H227" s="58"/>
      <c r="I227" s="58"/>
    </row>
    <row r="228" spans="1:9" ht="0" hidden="1">
      <c r="A228" s="59"/>
      <c r="B228" s="58"/>
      <c r="C228" s="68">
        <v>24</v>
      </c>
      <c r="D228" s="73" t="s">
        <v>121</v>
      </c>
      <c r="E228" s="73"/>
      <c r="F228" s="73"/>
      <c r="G228" s="73"/>
      <c r="H228" s="58"/>
      <c r="I228" s="58"/>
    </row>
    <row r="229" spans="1:9" ht="0" hidden="1">
      <c r="A229" s="59"/>
      <c r="B229" s="58"/>
      <c r="C229" s="68">
        <v>25</v>
      </c>
      <c r="D229" s="73" t="s">
        <v>123</v>
      </c>
      <c r="E229" s="73"/>
      <c r="F229" s="73"/>
      <c r="G229" s="73"/>
      <c r="H229" s="58"/>
      <c r="I229" s="58"/>
    </row>
    <row r="230" spans="1:9" ht="0" hidden="1">
      <c r="A230" s="59"/>
      <c r="B230" s="58"/>
      <c r="C230" s="68">
        <v>26</v>
      </c>
      <c r="D230" s="73" t="s">
        <v>125</v>
      </c>
      <c r="E230" s="73"/>
      <c r="F230" s="73"/>
      <c r="G230" s="73"/>
      <c r="H230" s="58"/>
      <c r="I230" s="58"/>
    </row>
    <row r="231" spans="1:9" ht="0" hidden="1">
      <c r="A231" s="59"/>
      <c r="B231" s="58"/>
      <c r="C231" s="68">
        <v>27</v>
      </c>
      <c r="D231" s="73" t="s">
        <v>127</v>
      </c>
      <c r="E231" s="73"/>
      <c r="F231" s="73"/>
      <c r="G231" s="73"/>
      <c r="H231" s="58"/>
      <c r="I231" s="58"/>
    </row>
    <row r="232" spans="1:9" ht="0" hidden="1">
      <c r="A232" s="59"/>
      <c r="B232" s="58"/>
      <c r="C232" s="68">
        <v>28</v>
      </c>
      <c r="D232" s="73" t="s">
        <v>129</v>
      </c>
      <c r="E232" s="73"/>
      <c r="F232" s="73"/>
      <c r="G232" s="73"/>
      <c r="H232" s="58"/>
      <c r="I232" s="58"/>
    </row>
    <row r="233" spans="1:9" ht="0" hidden="1">
      <c r="A233" s="59"/>
      <c r="B233" s="58"/>
      <c r="C233" s="68">
        <v>29</v>
      </c>
      <c r="D233" s="73" t="s">
        <v>131</v>
      </c>
      <c r="E233" s="73"/>
      <c r="F233" s="73"/>
      <c r="G233" s="73"/>
      <c r="H233" s="58"/>
      <c r="I233" s="58"/>
    </row>
    <row r="234" spans="1:9" ht="0" hidden="1">
      <c r="A234" s="74"/>
      <c r="B234" s="75"/>
      <c r="C234" s="76">
        <v>30</v>
      </c>
      <c r="D234" s="73" t="s">
        <v>133</v>
      </c>
      <c r="E234" s="73"/>
      <c r="F234" s="73"/>
      <c r="G234" s="73"/>
      <c r="H234" s="58"/>
      <c r="I234" s="58"/>
    </row>
    <row r="235" spans="1:9" ht="0" hidden="1">
      <c r="A235" s="59"/>
      <c r="B235" s="58"/>
      <c r="C235" s="58"/>
      <c r="D235" s="73"/>
      <c r="E235" s="73"/>
      <c r="F235" s="73"/>
      <c r="G235" s="73"/>
      <c r="H235" s="58"/>
      <c r="I235" s="58"/>
    </row>
  </sheetData>
  <sheetProtection algorithmName="SHA-512" hashValue="AOrV60hH4zn3LOTfYw7B9aOEr6Kmt/rvMyqiXxKYyGdq78z4f06bz63cD6BhrGKFRJE46JKFpxOX43mj+Xv+pg==" saltValue="zTN7y/9Y1b/CZi7b0Yw/oA==" spinCount="100000" sheet="1" objects="1" scenarios="1"/>
  <printOptions headings="1"/>
  <pageMargins left="0.5905511811023623" right="0.5905511811023623" top="0.984251968503937" bottom="0.984251968503937" header="0.5118110236220472" footer="0.5118110236220472"/>
  <pageSetup fitToHeight="3" horizontalDpi="600" verticalDpi="600" orientation="landscape" pageOrder="overThenDown" paperSize="9" scale="50" r:id="rId1"/>
  <headerFooter alignWithMargins="0">
    <oddHeader>&amp;L&amp;"Calibri"&amp;12&amp;K000000 EBA Regular Use&amp;1#_x000D_&amp;"Verdana"&amp;10&amp;K000000&amp;"Segoe UI,Bold"&amp;14Basel Committee on Banking Supervision
Basel III monitoring template&amp;C&amp;14&amp;F
&amp;A&amp;R&amp;"Segoe UI,Bold"&amp;14Confidential when completed</oddHeader>
    <oddFooter>&amp;L&amp;14&amp;D  &amp;T&amp;R&amp;14Page &amp;P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299229568DA44282F566481EB4607A" ma:contentTypeVersion="11" ma:contentTypeDescription="Create a new document." ma:contentTypeScope="" ma:versionID="dc75cd23a87b10f477cf82f31aafd130">
  <xsd:schema xmlns:xsd="http://www.w3.org/2001/XMLSchema" xmlns:xs="http://www.w3.org/2001/XMLSchema" xmlns:p="http://schemas.microsoft.com/office/2006/metadata/properties" xmlns:ns2="27012965-d23f-4f2f-b968-4c3d21fb451b" xmlns:ns3="27bf578e-25f4-4d0b-b214-f507529dc292" targetNamespace="http://schemas.microsoft.com/office/2006/metadata/properties" ma:root="true" ma:fieldsID="9d5653db8a5afe9ad982fea23afb10ae" ns2:_="" ns3:_="">
    <xsd:import namespace="27012965-d23f-4f2f-b968-4c3d21fb451b"/>
    <xsd:import namespace="27bf578e-25f4-4d0b-b214-f507529dc29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012965-d23f-4f2f-b968-4c3d21fb45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bf578e-25f4-4d0b-b214-f507529dc29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E9CDBD-1301-4C63-83B5-2F10B6020301}">
  <ds:schemaRefs>
    <ds:schemaRef ds:uri="http://schemas.microsoft.com/sharepoint/v3/contenttype/forms"/>
  </ds:schemaRefs>
</ds:datastoreItem>
</file>

<file path=customXml/itemProps2.xml><?xml version="1.0" encoding="utf-8"?>
<ds:datastoreItem xmlns:ds="http://schemas.openxmlformats.org/officeDocument/2006/customXml" ds:itemID="{46ADB6F5-C493-4E1F-B817-51F974E17CF0}">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27bf578e-25f4-4d0b-b214-f507529dc292"/>
    <ds:schemaRef ds:uri="27012965-d23f-4f2f-b968-4c3d21fb451b"/>
    <ds:schemaRef ds:uri="http://www.w3.org/XML/1998/namespace"/>
    <ds:schemaRef ds:uri="http://purl.org/dc/dcmitype/"/>
  </ds:schemaRefs>
</ds:datastoreItem>
</file>

<file path=customXml/itemProps3.xml><?xml version="1.0" encoding="utf-8"?>
<ds:datastoreItem xmlns:ds="http://schemas.openxmlformats.org/officeDocument/2006/customXml" ds:itemID="{9BE1E82A-970A-44F6-99A8-57CCDAD7D3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012965-d23f-4f2f-b968-4c3d21fb451b"/>
    <ds:schemaRef ds:uri="27bf578e-25f4-4d0b-b214-f507529dc2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Hillary Neale</dc:creator>
  <cp:keywords/>
  <dc:description/>
  <cp:lastModifiedBy>Despo Malikkidou</cp:lastModifiedBy>
  <dcterms:created xsi:type="dcterms:W3CDTF">2019-11-25T11:14:51Z</dcterms:created>
  <dcterms:modified xsi:type="dcterms:W3CDTF">2024-05-30T13:25:57Z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0x010100E1299229568DA44282F566481EB4607A</vt:lpwstr>
  </property>
  <property fmtid="{D5CDD505-2E9C-101B-9397-08002B2CF9AE}" pid="3" name="{A44787D4-0540-4523-9961-78E4036D8C6D}">
    <vt:lpwstr>{17E03771-AE14-468B-88F7-C5193754E83C}</vt:lpwstr>
  </property>
</Properties>
</file>